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A2423A3-7F22-4F7D-8056-FF5B76897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考資料" sheetId="2" r:id="rId1"/>
    <sheet name="入力シート" sheetId="1" r:id="rId2"/>
    <sheet name="出力シート" sheetId="3" r:id="rId3"/>
    <sheet name="％一覧" sheetId="4" r:id="rId4"/>
  </sheets>
  <definedNames>
    <definedName name="_xlnm.Print_Area" localSheetId="0">参考資料!$A$1:$O$36</definedName>
    <definedName name="_xlnm.Print_Area" localSheetId="1">入力シート!$A$1:$J$40</definedName>
    <definedName name="Z_2777D9D1_A817_4C04_AF1E_CE0A37931060_.wvu.PrintArea" localSheetId="0" hidden="1">参考資料!$A$1:$O$36</definedName>
    <definedName name="Z_2777D9D1_A817_4C04_AF1E_CE0A37931060_.wvu.PrintArea" localSheetId="1" hidden="1">入力シート!$A$1:$J$40</definedName>
    <definedName name="自由形">入力シート!$B$51:$B$55</definedName>
  </definedNames>
  <calcPr calcId="181029"/>
  <customWorkbookViews>
    <customWorkbookView name="片山英司 - 個人用ビュー" guid="{2777D9D1-A817-4C04-AF1E-CE0A37931060}" mergeInterval="0" personalView="1" maximized="1" xWindow="-11" yWindow="-11" windowWidth="1942" windowHeight="1046" activeSheetId="4"/>
  </customWorkbookViews>
</workbook>
</file>

<file path=xl/calcChain.xml><?xml version="1.0" encoding="utf-8"?>
<calcChain xmlns="http://schemas.openxmlformats.org/spreadsheetml/2006/main">
  <c r="G57" i="4" l="1"/>
  <c r="F57" i="4"/>
  <c r="G56" i="4"/>
  <c r="F56" i="4"/>
  <c r="G55" i="4"/>
  <c r="F55" i="4"/>
  <c r="G54" i="4"/>
  <c r="F54" i="4"/>
  <c r="G53" i="4"/>
  <c r="F53" i="4"/>
  <c r="G52" i="4"/>
  <c r="F52" i="4"/>
  <c r="F48" i="4"/>
  <c r="F47" i="4"/>
  <c r="F46" i="4"/>
  <c r="F45" i="4"/>
  <c r="F44" i="4"/>
  <c r="F43" i="4"/>
  <c r="F39" i="4"/>
  <c r="F38" i="4"/>
  <c r="F37" i="4"/>
  <c r="F36" i="4"/>
  <c r="F35" i="4"/>
  <c r="F34" i="4"/>
  <c r="F28" i="4"/>
  <c r="F27" i="4"/>
  <c r="F26" i="4"/>
  <c r="F25" i="4"/>
  <c r="F24" i="4"/>
  <c r="F23" i="4"/>
  <c r="F19" i="4"/>
  <c r="F18" i="4"/>
  <c r="F17" i="4"/>
  <c r="F16" i="4"/>
  <c r="F15" i="4"/>
  <c r="F14" i="4"/>
  <c r="F10" i="4"/>
  <c r="F9" i="4"/>
  <c r="F8" i="4"/>
  <c r="F7" i="4"/>
  <c r="F6" i="4"/>
  <c r="F5" i="4"/>
  <c r="L34" i="4"/>
  <c r="C39" i="4"/>
  <c r="L28" i="4"/>
  <c r="O57" i="4"/>
  <c r="N57" i="4"/>
  <c r="M57" i="4"/>
  <c r="L57" i="4"/>
  <c r="K57" i="4"/>
  <c r="J57" i="4"/>
  <c r="I57" i="4"/>
  <c r="H57" i="4"/>
  <c r="E57" i="4"/>
  <c r="D57" i="4"/>
  <c r="C57" i="4"/>
  <c r="B57" i="4"/>
  <c r="O56" i="4"/>
  <c r="N56" i="4"/>
  <c r="M56" i="4"/>
  <c r="L56" i="4"/>
  <c r="K56" i="4"/>
  <c r="J56" i="4"/>
  <c r="I56" i="4"/>
  <c r="H56" i="4"/>
  <c r="E56" i="4"/>
  <c r="D56" i="4"/>
  <c r="C56" i="4"/>
  <c r="B56" i="4"/>
  <c r="O55" i="4"/>
  <c r="N55" i="4"/>
  <c r="M55" i="4"/>
  <c r="L55" i="4"/>
  <c r="K55" i="4"/>
  <c r="J55" i="4"/>
  <c r="I55" i="4"/>
  <c r="H55" i="4"/>
  <c r="E55" i="4"/>
  <c r="D55" i="4"/>
  <c r="C55" i="4"/>
  <c r="B55" i="4"/>
  <c r="O54" i="4"/>
  <c r="N54" i="4"/>
  <c r="M54" i="4"/>
  <c r="L54" i="4"/>
  <c r="K54" i="4"/>
  <c r="J54" i="4"/>
  <c r="I54" i="4"/>
  <c r="H54" i="4"/>
  <c r="E54" i="4"/>
  <c r="D54" i="4"/>
  <c r="C54" i="4"/>
  <c r="B54" i="4"/>
  <c r="O53" i="4"/>
  <c r="N53" i="4"/>
  <c r="M53" i="4"/>
  <c r="L53" i="4"/>
  <c r="K53" i="4"/>
  <c r="J53" i="4"/>
  <c r="I53" i="4"/>
  <c r="H53" i="4"/>
  <c r="E53" i="4"/>
  <c r="D53" i="4"/>
  <c r="C53" i="4"/>
  <c r="B53" i="4"/>
  <c r="O52" i="4"/>
  <c r="N52" i="4"/>
  <c r="M52" i="4"/>
  <c r="L52" i="4"/>
  <c r="K52" i="4"/>
  <c r="J52" i="4"/>
  <c r="I52" i="4"/>
  <c r="H52" i="4"/>
  <c r="E52" i="4"/>
  <c r="D52" i="4"/>
  <c r="C52" i="4"/>
  <c r="B52" i="4"/>
  <c r="O48" i="4"/>
  <c r="N48" i="4"/>
  <c r="M48" i="4"/>
  <c r="L48" i="4"/>
  <c r="K48" i="4"/>
  <c r="J48" i="4"/>
  <c r="I48" i="4"/>
  <c r="H48" i="4"/>
  <c r="G48" i="4"/>
  <c r="E48" i="4"/>
  <c r="D48" i="4"/>
  <c r="C48" i="4"/>
  <c r="B48" i="4"/>
  <c r="O47" i="4"/>
  <c r="N47" i="4"/>
  <c r="M47" i="4"/>
  <c r="L47" i="4"/>
  <c r="K47" i="4"/>
  <c r="J47" i="4"/>
  <c r="I47" i="4"/>
  <c r="H47" i="4"/>
  <c r="G47" i="4"/>
  <c r="E47" i="4"/>
  <c r="D47" i="4"/>
  <c r="C47" i="4"/>
  <c r="B47" i="4"/>
  <c r="O46" i="4"/>
  <c r="N46" i="4"/>
  <c r="M46" i="4"/>
  <c r="L46" i="4"/>
  <c r="K46" i="4"/>
  <c r="J46" i="4"/>
  <c r="I46" i="4"/>
  <c r="H46" i="4"/>
  <c r="G46" i="4"/>
  <c r="E46" i="4"/>
  <c r="D46" i="4"/>
  <c r="C46" i="4"/>
  <c r="B46" i="4"/>
  <c r="O45" i="4"/>
  <c r="N45" i="4"/>
  <c r="M45" i="4"/>
  <c r="L45" i="4"/>
  <c r="K45" i="4"/>
  <c r="J45" i="4"/>
  <c r="I45" i="4"/>
  <c r="H45" i="4"/>
  <c r="G45" i="4"/>
  <c r="E45" i="4"/>
  <c r="D45" i="4"/>
  <c r="C45" i="4"/>
  <c r="B45" i="4"/>
  <c r="O44" i="4"/>
  <c r="N44" i="4"/>
  <c r="M44" i="4"/>
  <c r="L44" i="4"/>
  <c r="K44" i="4"/>
  <c r="J44" i="4"/>
  <c r="I44" i="4"/>
  <c r="H44" i="4"/>
  <c r="G44" i="4"/>
  <c r="E44" i="4"/>
  <c r="D44" i="4"/>
  <c r="C44" i="4"/>
  <c r="B44" i="4"/>
  <c r="O43" i="4"/>
  <c r="N43" i="4"/>
  <c r="M43" i="4"/>
  <c r="L43" i="4"/>
  <c r="K43" i="4"/>
  <c r="J43" i="4"/>
  <c r="I43" i="4"/>
  <c r="H43" i="4"/>
  <c r="G43" i="4"/>
  <c r="E43" i="4"/>
  <c r="D43" i="4"/>
  <c r="C43" i="4"/>
  <c r="B43" i="4"/>
  <c r="O39" i="4"/>
  <c r="N39" i="4"/>
  <c r="M39" i="4"/>
  <c r="L39" i="4"/>
  <c r="K39" i="4"/>
  <c r="J39" i="4"/>
  <c r="I39" i="4"/>
  <c r="H39" i="4"/>
  <c r="G39" i="4"/>
  <c r="E39" i="4"/>
  <c r="D39" i="4"/>
  <c r="B39" i="4"/>
  <c r="O38" i="4"/>
  <c r="N38" i="4"/>
  <c r="M38" i="4"/>
  <c r="L38" i="4"/>
  <c r="K38" i="4"/>
  <c r="J38" i="4"/>
  <c r="I38" i="4"/>
  <c r="H38" i="4"/>
  <c r="G38" i="4"/>
  <c r="E38" i="4"/>
  <c r="D38" i="4"/>
  <c r="C38" i="4"/>
  <c r="B38" i="4"/>
  <c r="O37" i="4"/>
  <c r="N37" i="4"/>
  <c r="M37" i="4"/>
  <c r="L37" i="4"/>
  <c r="K37" i="4"/>
  <c r="J37" i="4"/>
  <c r="I37" i="4"/>
  <c r="H37" i="4"/>
  <c r="G37" i="4"/>
  <c r="E37" i="4"/>
  <c r="D37" i="4"/>
  <c r="C37" i="4"/>
  <c r="B37" i="4"/>
  <c r="O36" i="4"/>
  <c r="N36" i="4"/>
  <c r="M36" i="4"/>
  <c r="L36" i="4"/>
  <c r="K36" i="4"/>
  <c r="J36" i="4"/>
  <c r="I36" i="4"/>
  <c r="H36" i="4"/>
  <c r="G36" i="4"/>
  <c r="E36" i="4"/>
  <c r="D36" i="4"/>
  <c r="C36" i="4"/>
  <c r="B36" i="4"/>
  <c r="O35" i="4"/>
  <c r="N35" i="4"/>
  <c r="M35" i="4"/>
  <c r="L35" i="4"/>
  <c r="K35" i="4"/>
  <c r="J35" i="4"/>
  <c r="I35" i="4"/>
  <c r="H35" i="4"/>
  <c r="G35" i="4"/>
  <c r="E35" i="4"/>
  <c r="D35" i="4"/>
  <c r="C35" i="4"/>
  <c r="B35" i="4"/>
  <c r="O34" i="4"/>
  <c r="N34" i="4"/>
  <c r="M34" i="4"/>
  <c r="K34" i="4"/>
  <c r="J34" i="4"/>
  <c r="I34" i="4"/>
  <c r="H34" i="4"/>
  <c r="G34" i="4"/>
  <c r="E34" i="4"/>
  <c r="D34" i="4"/>
  <c r="C34" i="4"/>
  <c r="B34" i="4"/>
  <c r="O28" i="4"/>
  <c r="N28" i="4"/>
  <c r="M28" i="4"/>
  <c r="K28" i="4"/>
  <c r="J28" i="4"/>
  <c r="I28" i="4"/>
  <c r="H28" i="4"/>
  <c r="G28" i="4"/>
  <c r="E28" i="4"/>
  <c r="D28" i="4"/>
  <c r="C28" i="4"/>
  <c r="B28" i="4"/>
  <c r="O27" i="4"/>
  <c r="N27" i="4"/>
  <c r="M27" i="4"/>
  <c r="L27" i="4"/>
  <c r="K27" i="4"/>
  <c r="J27" i="4"/>
  <c r="I27" i="4"/>
  <c r="H27" i="4"/>
  <c r="G27" i="4"/>
  <c r="E27" i="4"/>
  <c r="D27" i="4"/>
  <c r="C27" i="4"/>
  <c r="B27" i="4"/>
  <c r="O26" i="4"/>
  <c r="N26" i="4"/>
  <c r="M26" i="4"/>
  <c r="L26" i="4"/>
  <c r="K26" i="4"/>
  <c r="J26" i="4"/>
  <c r="I26" i="4"/>
  <c r="H26" i="4"/>
  <c r="G26" i="4"/>
  <c r="E26" i="4"/>
  <c r="D26" i="4"/>
  <c r="C26" i="4"/>
  <c r="B26" i="4"/>
  <c r="O25" i="4"/>
  <c r="N25" i="4"/>
  <c r="M25" i="4"/>
  <c r="L25" i="4"/>
  <c r="K25" i="4"/>
  <c r="J25" i="4"/>
  <c r="I25" i="4"/>
  <c r="H25" i="4"/>
  <c r="G25" i="4"/>
  <c r="E25" i="4"/>
  <c r="D25" i="4"/>
  <c r="C25" i="4"/>
  <c r="B25" i="4"/>
  <c r="O24" i="4"/>
  <c r="N24" i="4"/>
  <c r="M24" i="4"/>
  <c r="L24" i="4"/>
  <c r="K24" i="4"/>
  <c r="J24" i="4"/>
  <c r="I24" i="4"/>
  <c r="H24" i="4"/>
  <c r="G24" i="4"/>
  <c r="E24" i="4"/>
  <c r="D24" i="4"/>
  <c r="C24" i="4"/>
  <c r="B24" i="4"/>
  <c r="O23" i="4"/>
  <c r="N23" i="4"/>
  <c r="M23" i="4"/>
  <c r="L23" i="4"/>
  <c r="K23" i="4"/>
  <c r="J23" i="4"/>
  <c r="I23" i="4"/>
  <c r="H23" i="4"/>
  <c r="G23" i="4"/>
  <c r="E23" i="4"/>
  <c r="D23" i="4"/>
  <c r="C23" i="4"/>
  <c r="B23" i="4"/>
  <c r="O19" i="4"/>
  <c r="N19" i="4"/>
  <c r="M19" i="4"/>
  <c r="L19" i="4"/>
  <c r="K19" i="4"/>
  <c r="J19" i="4"/>
  <c r="I19" i="4"/>
  <c r="H19" i="4"/>
  <c r="G19" i="4"/>
  <c r="E19" i="4"/>
  <c r="D19" i="4"/>
  <c r="C19" i="4"/>
  <c r="B19" i="4"/>
  <c r="O18" i="4"/>
  <c r="N18" i="4"/>
  <c r="M18" i="4"/>
  <c r="L18" i="4"/>
  <c r="K18" i="4"/>
  <c r="J18" i="4"/>
  <c r="I18" i="4"/>
  <c r="H18" i="4"/>
  <c r="G18" i="4"/>
  <c r="E18" i="4"/>
  <c r="D18" i="4"/>
  <c r="C18" i="4"/>
  <c r="B18" i="4"/>
  <c r="O17" i="4"/>
  <c r="N17" i="4"/>
  <c r="M17" i="4"/>
  <c r="L17" i="4"/>
  <c r="K17" i="4"/>
  <c r="J17" i="4"/>
  <c r="I17" i="4"/>
  <c r="H17" i="4"/>
  <c r="G17" i="4"/>
  <c r="E17" i="4"/>
  <c r="D17" i="4"/>
  <c r="C17" i="4"/>
  <c r="B17" i="4"/>
  <c r="O16" i="4"/>
  <c r="N16" i="4"/>
  <c r="M16" i="4"/>
  <c r="L16" i="4"/>
  <c r="K16" i="4"/>
  <c r="J16" i="4"/>
  <c r="I16" i="4"/>
  <c r="H16" i="4"/>
  <c r="G16" i="4"/>
  <c r="E16" i="4"/>
  <c r="D16" i="4"/>
  <c r="C16" i="4"/>
  <c r="B16" i="4"/>
  <c r="O15" i="4"/>
  <c r="N15" i="4"/>
  <c r="M15" i="4"/>
  <c r="L15" i="4"/>
  <c r="K15" i="4"/>
  <c r="J15" i="4"/>
  <c r="I15" i="4"/>
  <c r="H15" i="4"/>
  <c r="G15" i="4"/>
  <c r="E15" i="4"/>
  <c r="D15" i="4"/>
  <c r="C15" i="4"/>
  <c r="B15" i="4"/>
  <c r="O14" i="4"/>
  <c r="N14" i="4"/>
  <c r="M14" i="4"/>
  <c r="L14" i="4"/>
  <c r="K14" i="4"/>
  <c r="J14" i="4"/>
  <c r="I14" i="4"/>
  <c r="H14" i="4"/>
  <c r="G14" i="4"/>
  <c r="E14" i="4"/>
  <c r="D14" i="4"/>
  <c r="C14" i="4"/>
  <c r="B14" i="4"/>
  <c r="O10" i="4"/>
  <c r="N10" i="4"/>
  <c r="M10" i="4"/>
  <c r="L10" i="4"/>
  <c r="K10" i="4"/>
  <c r="J10" i="4"/>
  <c r="I10" i="4"/>
  <c r="H10" i="4"/>
  <c r="G10" i="4"/>
  <c r="E10" i="4"/>
  <c r="D10" i="4"/>
  <c r="C10" i="4"/>
  <c r="B10" i="4"/>
  <c r="O9" i="4"/>
  <c r="N9" i="4"/>
  <c r="M9" i="4"/>
  <c r="L9" i="4"/>
  <c r="K9" i="4"/>
  <c r="J9" i="4"/>
  <c r="I9" i="4"/>
  <c r="H9" i="4"/>
  <c r="G9" i="4"/>
  <c r="E9" i="4"/>
  <c r="D9" i="4"/>
  <c r="C9" i="4"/>
  <c r="B9" i="4"/>
  <c r="O8" i="4"/>
  <c r="N8" i="4"/>
  <c r="M8" i="4"/>
  <c r="L8" i="4"/>
  <c r="K8" i="4"/>
  <c r="J8" i="4"/>
  <c r="I8" i="4"/>
  <c r="H8" i="4"/>
  <c r="G8" i="4"/>
  <c r="E8" i="4"/>
  <c r="D8" i="4"/>
  <c r="C8" i="4"/>
  <c r="B8" i="4"/>
  <c r="O7" i="4"/>
  <c r="N7" i="4"/>
  <c r="M7" i="4"/>
  <c r="L7" i="4"/>
  <c r="K7" i="4"/>
  <c r="J7" i="4"/>
  <c r="I7" i="4"/>
  <c r="H7" i="4"/>
  <c r="G7" i="4"/>
  <c r="E7" i="4"/>
  <c r="D7" i="4"/>
  <c r="C7" i="4"/>
  <c r="B7" i="4"/>
  <c r="O6" i="4"/>
  <c r="N6" i="4"/>
  <c r="M6" i="4"/>
  <c r="L6" i="4"/>
  <c r="K6" i="4"/>
  <c r="J6" i="4"/>
  <c r="I6" i="4"/>
  <c r="H6" i="4"/>
  <c r="G6" i="4"/>
  <c r="E6" i="4"/>
  <c r="D6" i="4"/>
  <c r="C6" i="4"/>
  <c r="B6" i="4"/>
  <c r="O5" i="4"/>
  <c r="N5" i="4"/>
  <c r="M5" i="4"/>
  <c r="L5" i="4"/>
  <c r="K5" i="4"/>
  <c r="J5" i="4"/>
  <c r="I5" i="4"/>
  <c r="H5" i="4"/>
  <c r="G5" i="4"/>
  <c r="E5" i="4"/>
  <c r="D5" i="4"/>
  <c r="C5" i="4"/>
  <c r="B5" i="4"/>
  <c r="R160" i="2" l="1"/>
  <c r="R159" i="2"/>
  <c r="R146" i="2"/>
  <c r="R145" i="2"/>
  <c r="R132" i="2"/>
  <c r="R131" i="2"/>
  <c r="R118" i="2"/>
  <c r="R117" i="2"/>
  <c r="R104" i="2"/>
  <c r="R103" i="2"/>
  <c r="R90" i="2"/>
  <c r="R89" i="2"/>
  <c r="R61" i="2"/>
  <c r="R47" i="2"/>
  <c r="R33" i="2"/>
  <c r="R19" i="2"/>
  <c r="R5" i="2"/>
  <c r="R75" i="2"/>
  <c r="R74" i="2"/>
  <c r="AS2" i="3"/>
  <c r="AR2" i="3"/>
  <c r="AQ2" i="3"/>
  <c r="AR1" i="3"/>
  <c r="AS1" i="3"/>
  <c r="AQ1" i="3"/>
  <c r="AL1" i="3"/>
  <c r="P2" i="3"/>
  <c r="O2" i="3"/>
  <c r="N2" i="3"/>
  <c r="AP2" i="3"/>
  <c r="AO2" i="3"/>
  <c r="AN2" i="3"/>
  <c r="AM2" i="3"/>
  <c r="AL2" i="3"/>
  <c r="AP1" i="3"/>
  <c r="AO1" i="3"/>
  <c r="AN1" i="3"/>
  <c r="AM1" i="3"/>
  <c r="AK2" i="3"/>
  <c r="M2" i="3"/>
  <c r="AJ2" i="3"/>
  <c r="AI2" i="3"/>
  <c r="AH2" i="3"/>
  <c r="AG2" i="3"/>
  <c r="AF2" i="3"/>
  <c r="L2" i="3"/>
  <c r="AE2" i="3"/>
  <c r="AD2" i="3"/>
  <c r="AC2" i="3"/>
  <c r="AB2" i="3"/>
  <c r="AA2" i="3"/>
  <c r="Z2" i="3"/>
  <c r="Y2" i="3"/>
  <c r="K2" i="3"/>
  <c r="J2" i="3"/>
  <c r="X2" i="3"/>
  <c r="W2" i="3"/>
  <c r="V2" i="3"/>
  <c r="U2" i="3"/>
  <c r="T2" i="3"/>
  <c r="S2" i="3"/>
  <c r="R2" i="3"/>
  <c r="Q2" i="3"/>
  <c r="I2" i="3"/>
  <c r="F2" i="3"/>
  <c r="E2" i="3"/>
  <c r="D2" i="3"/>
  <c r="C2" i="3"/>
  <c r="B2" i="3"/>
  <c r="A2" i="3"/>
  <c r="R168" i="2"/>
  <c r="R167" i="2"/>
  <c r="R166" i="2"/>
  <c r="R165" i="2"/>
  <c r="R164" i="2"/>
  <c r="R163" i="2"/>
  <c r="R162" i="2"/>
  <c r="R161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2" i="2"/>
  <c r="R101" i="2"/>
  <c r="R100" i="2"/>
  <c r="R99" i="2"/>
  <c r="R98" i="2"/>
  <c r="R97" i="2"/>
  <c r="R96" i="2"/>
  <c r="R95" i="2"/>
  <c r="R94" i="2"/>
  <c r="R93" i="2"/>
  <c r="R92" i="2"/>
  <c r="R91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3" i="2"/>
  <c r="R72" i="2"/>
  <c r="R71" i="2"/>
  <c r="R70" i="2"/>
  <c r="R69" i="2"/>
  <c r="R68" i="2"/>
  <c r="R67" i="2"/>
  <c r="R66" i="2"/>
  <c r="R65" i="2"/>
  <c r="R64" i="2"/>
  <c r="R63" i="2"/>
  <c r="R62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4" i="2"/>
  <c r="R1" i="2"/>
  <c r="R2" i="2"/>
  <c r="R3" i="2"/>
  <c r="B49" i="1"/>
  <c r="H4" i="1" s="1"/>
  <c r="I4" i="1" s="1"/>
  <c r="J4" i="1" s="1"/>
  <c r="G2" i="3" l="1"/>
  <c r="H2" i="3"/>
</calcChain>
</file>

<file path=xl/sharedStrings.xml><?xml version="1.0" encoding="utf-8"?>
<sst xmlns="http://schemas.openxmlformats.org/spreadsheetml/2006/main" count="470" uniqueCount="372">
  <si>
    <t>学種</t>
    <rPh sb="0" eb="1">
      <t>ガク</t>
    </rPh>
    <rPh sb="1" eb="2">
      <t>シュ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</si>
  <si>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</si>
  <si>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</si>
  <si>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タイム</t>
    <phoneticPr fontId="2"/>
  </si>
  <si>
    <t>％</t>
    <phoneticPr fontId="2"/>
  </si>
  <si>
    <t>ナショナル</t>
    <phoneticPr fontId="2"/>
  </si>
  <si>
    <t>種目</t>
    <rPh sb="0" eb="2">
      <t>シュモク</t>
    </rPh>
    <phoneticPr fontId="2"/>
  </si>
  <si>
    <t>ｍ</t>
    <phoneticPr fontId="2"/>
  </si>
  <si>
    <t>女子高校3自由形50</t>
    <rPh sb="0" eb="2">
      <t>ジョシ</t>
    </rPh>
    <rPh sb="2" eb="4">
      <t>コウコウ</t>
    </rPh>
    <rPh sb="5" eb="8">
      <t>ジユウガタ</t>
    </rPh>
    <phoneticPr fontId="2"/>
  </si>
  <si>
    <t>男子</t>
    <rPh sb="0" eb="2">
      <t>ダンシ</t>
    </rPh>
    <phoneticPr fontId="2"/>
  </si>
  <si>
    <t>自由形</t>
    <rPh sb="0" eb="3">
      <t>ジユウガタ</t>
    </rPh>
    <phoneticPr fontId="2"/>
  </si>
  <si>
    <t>背泳ぎ</t>
    <rPh sb="0" eb="2">
      <t>セオヨ</t>
    </rPh>
    <phoneticPr fontId="2"/>
  </si>
  <si>
    <t>平泳ぎ</t>
    <rPh sb="0" eb="2">
      <t>ヒラオヨ</t>
    </rPh>
    <phoneticPr fontId="2"/>
  </si>
  <si>
    <t>バタフライ</t>
    <phoneticPr fontId="2"/>
  </si>
  <si>
    <t>個人メドレー</t>
    <rPh sb="0" eb="2">
      <t>コジン</t>
    </rPh>
    <phoneticPr fontId="2"/>
  </si>
  <si>
    <t>距離</t>
    <rPh sb="0" eb="2">
      <t>キョリ</t>
    </rPh>
    <phoneticPr fontId="2"/>
  </si>
  <si>
    <t>女子</t>
    <rPh sb="0" eb="2">
      <t>ジョシ</t>
    </rPh>
    <phoneticPr fontId="2"/>
  </si>
  <si>
    <t>高校</t>
    <rPh sb="0" eb="2">
      <t>コウコウ</t>
    </rPh>
    <phoneticPr fontId="2"/>
  </si>
  <si>
    <t>中学</t>
    <rPh sb="0" eb="2">
      <t>チュウガク</t>
    </rPh>
    <phoneticPr fontId="2"/>
  </si>
  <si>
    <t>男子中学1自由形50</t>
    <rPh sb="0" eb="2">
      <t>ダンシ</t>
    </rPh>
    <rPh sb="2" eb="4">
      <t>チュウガク</t>
    </rPh>
    <rPh sb="5" eb="8">
      <t>ジユウガタ</t>
    </rPh>
    <phoneticPr fontId="2"/>
  </si>
  <si>
    <t>男子中学1自由形100</t>
    <rPh sb="0" eb="2">
      <t>ダンシ</t>
    </rPh>
    <rPh sb="2" eb="4">
      <t>チュウガク</t>
    </rPh>
    <rPh sb="5" eb="8">
      <t>ジユウガタ</t>
    </rPh>
    <phoneticPr fontId="2"/>
  </si>
  <si>
    <t>男子中学1自由形200</t>
    <rPh sb="0" eb="2">
      <t>ダンシ</t>
    </rPh>
    <rPh sb="2" eb="4">
      <t>チュウガク</t>
    </rPh>
    <rPh sb="5" eb="8">
      <t>ジユウガタ</t>
    </rPh>
    <phoneticPr fontId="2"/>
  </si>
  <si>
    <t>男子中学1自由形400</t>
    <rPh sb="0" eb="2">
      <t>ダンシ</t>
    </rPh>
    <rPh sb="2" eb="4">
      <t>チュウガク</t>
    </rPh>
    <rPh sb="5" eb="8">
      <t>ジユウガタ</t>
    </rPh>
    <phoneticPr fontId="2"/>
  </si>
  <si>
    <t>男子中学1自由形1500</t>
    <rPh sb="0" eb="2">
      <t>ダンシ</t>
    </rPh>
    <rPh sb="2" eb="4">
      <t>チュウガク</t>
    </rPh>
    <rPh sb="5" eb="8">
      <t>ジユウガタ</t>
    </rPh>
    <phoneticPr fontId="2"/>
  </si>
  <si>
    <t>男子中学1背泳ぎ100</t>
    <rPh sb="0" eb="2">
      <t>ダンシ</t>
    </rPh>
    <rPh sb="2" eb="4">
      <t>チュウガク</t>
    </rPh>
    <rPh sb="5" eb="7">
      <t>セオヨ</t>
    </rPh>
    <phoneticPr fontId="2"/>
  </si>
  <si>
    <t>男子中学1背泳ぎ200</t>
    <rPh sb="0" eb="2">
      <t>ダンシ</t>
    </rPh>
    <rPh sb="2" eb="4">
      <t>チュウガク</t>
    </rPh>
    <rPh sb="5" eb="7">
      <t>セオヨ</t>
    </rPh>
    <phoneticPr fontId="2"/>
  </si>
  <si>
    <t>男子中学1平泳ぎ100</t>
    <rPh sb="0" eb="2">
      <t>ダンシ</t>
    </rPh>
    <rPh sb="2" eb="4">
      <t>チュウガク</t>
    </rPh>
    <rPh sb="5" eb="7">
      <t>ヒラオヨ</t>
    </rPh>
    <phoneticPr fontId="2"/>
  </si>
  <si>
    <t>男子中学1平泳ぎ200</t>
    <rPh sb="0" eb="2">
      <t>ダンシ</t>
    </rPh>
    <rPh sb="2" eb="4">
      <t>チュウガク</t>
    </rPh>
    <rPh sb="5" eb="7">
      <t>ヒラオヨ</t>
    </rPh>
    <phoneticPr fontId="2"/>
  </si>
  <si>
    <t>男子中学1バタフライ100</t>
    <rPh sb="0" eb="2">
      <t>ダンシ</t>
    </rPh>
    <rPh sb="2" eb="4">
      <t>チュウガク</t>
    </rPh>
    <phoneticPr fontId="2"/>
  </si>
  <si>
    <t>男子中学1バタフライ200</t>
    <rPh sb="0" eb="2">
      <t>ダンシ</t>
    </rPh>
    <rPh sb="2" eb="4">
      <t>チュウガク</t>
    </rPh>
    <phoneticPr fontId="2"/>
  </si>
  <si>
    <t>男子中学1個人メドレー200</t>
    <rPh sb="0" eb="2">
      <t>ダンシ</t>
    </rPh>
    <rPh sb="2" eb="4">
      <t>チュウガク</t>
    </rPh>
    <rPh sb="5" eb="7">
      <t>コジン</t>
    </rPh>
    <phoneticPr fontId="2"/>
  </si>
  <si>
    <t>男子中学1個人メドレー400</t>
    <rPh sb="0" eb="2">
      <t>ダンシ</t>
    </rPh>
    <rPh sb="2" eb="4">
      <t>チュウガク</t>
    </rPh>
    <rPh sb="5" eb="7">
      <t>コジン</t>
    </rPh>
    <phoneticPr fontId="2"/>
  </si>
  <si>
    <t>男子中学2自由形50</t>
    <rPh sb="0" eb="2">
      <t>ダンシ</t>
    </rPh>
    <rPh sb="2" eb="4">
      <t>チュウガク</t>
    </rPh>
    <rPh sb="5" eb="8">
      <t>ジユウガタ</t>
    </rPh>
    <phoneticPr fontId="2"/>
  </si>
  <si>
    <t>男子中学2自由形100</t>
    <rPh sb="0" eb="2">
      <t>ダンシ</t>
    </rPh>
    <rPh sb="2" eb="4">
      <t>チュウガク</t>
    </rPh>
    <rPh sb="5" eb="8">
      <t>ジユウガタ</t>
    </rPh>
    <phoneticPr fontId="2"/>
  </si>
  <si>
    <t>男子中学2自由形200</t>
    <rPh sb="0" eb="2">
      <t>ダンシ</t>
    </rPh>
    <rPh sb="2" eb="4">
      <t>チュウガク</t>
    </rPh>
    <rPh sb="5" eb="8">
      <t>ジユウガタ</t>
    </rPh>
    <phoneticPr fontId="2"/>
  </si>
  <si>
    <t>男子中学2自由形400</t>
    <rPh sb="0" eb="2">
      <t>ダンシ</t>
    </rPh>
    <rPh sb="2" eb="4">
      <t>チュウガク</t>
    </rPh>
    <rPh sb="5" eb="8">
      <t>ジユウガタ</t>
    </rPh>
    <phoneticPr fontId="2"/>
  </si>
  <si>
    <t>男子中学2自由形1500</t>
    <rPh sb="0" eb="2">
      <t>ダンシ</t>
    </rPh>
    <rPh sb="2" eb="4">
      <t>チュウガク</t>
    </rPh>
    <rPh sb="5" eb="8">
      <t>ジユウガタ</t>
    </rPh>
    <phoneticPr fontId="2"/>
  </si>
  <si>
    <t>男子中学2背泳ぎ100</t>
    <rPh sb="0" eb="2">
      <t>ダンシ</t>
    </rPh>
    <rPh sb="2" eb="4">
      <t>チュウガク</t>
    </rPh>
    <rPh sb="5" eb="7">
      <t>セオヨ</t>
    </rPh>
    <phoneticPr fontId="2"/>
  </si>
  <si>
    <t>男子中学2背泳ぎ200</t>
    <rPh sb="0" eb="2">
      <t>ダンシ</t>
    </rPh>
    <rPh sb="2" eb="4">
      <t>チュウガク</t>
    </rPh>
    <rPh sb="5" eb="7">
      <t>セオヨ</t>
    </rPh>
    <phoneticPr fontId="2"/>
  </si>
  <si>
    <t>男子中学2平泳ぎ100</t>
    <rPh sb="0" eb="2">
      <t>ダンシ</t>
    </rPh>
    <rPh sb="2" eb="4">
      <t>チュウガク</t>
    </rPh>
    <rPh sb="5" eb="7">
      <t>ヒラオヨ</t>
    </rPh>
    <phoneticPr fontId="2"/>
  </si>
  <si>
    <t>男子中学2平泳ぎ200</t>
    <rPh sb="0" eb="2">
      <t>ダンシ</t>
    </rPh>
    <rPh sb="2" eb="4">
      <t>チュウガク</t>
    </rPh>
    <rPh sb="5" eb="7">
      <t>ヒラオヨ</t>
    </rPh>
    <phoneticPr fontId="2"/>
  </si>
  <si>
    <t>男子中学2バタフライ100</t>
    <rPh sb="0" eb="2">
      <t>ダンシ</t>
    </rPh>
    <rPh sb="2" eb="4">
      <t>チュウガク</t>
    </rPh>
    <phoneticPr fontId="2"/>
  </si>
  <si>
    <t>男子中学2バタフライ200</t>
    <rPh sb="0" eb="2">
      <t>ダンシ</t>
    </rPh>
    <rPh sb="2" eb="4">
      <t>チュウガク</t>
    </rPh>
    <phoneticPr fontId="2"/>
  </si>
  <si>
    <t>男子中学2個人メドレー200</t>
    <rPh sb="0" eb="2">
      <t>ダンシ</t>
    </rPh>
    <rPh sb="2" eb="4">
      <t>チュウガク</t>
    </rPh>
    <rPh sb="5" eb="7">
      <t>コジン</t>
    </rPh>
    <phoneticPr fontId="2"/>
  </si>
  <si>
    <t>男子中学2個人メドレー400</t>
    <rPh sb="0" eb="2">
      <t>ダンシ</t>
    </rPh>
    <rPh sb="2" eb="4">
      <t>チュウガク</t>
    </rPh>
    <rPh sb="5" eb="7">
      <t>コジン</t>
    </rPh>
    <phoneticPr fontId="2"/>
  </si>
  <si>
    <t>男子中学3自由形50</t>
    <rPh sb="0" eb="2">
      <t>ダンシ</t>
    </rPh>
    <rPh sb="2" eb="4">
      <t>チュウガク</t>
    </rPh>
    <rPh sb="5" eb="8">
      <t>ジユウガタ</t>
    </rPh>
    <phoneticPr fontId="2"/>
  </si>
  <si>
    <t>男子中学3自由形100</t>
    <rPh sb="0" eb="2">
      <t>ダンシ</t>
    </rPh>
    <rPh sb="2" eb="4">
      <t>チュウガク</t>
    </rPh>
    <rPh sb="5" eb="8">
      <t>ジユウガタ</t>
    </rPh>
    <phoneticPr fontId="2"/>
  </si>
  <si>
    <t>男子中学3自由形200</t>
    <rPh sb="0" eb="2">
      <t>ダンシ</t>
    </rPh>
    <rPh sb="2" eb="4">
      <t>チュウガク</t>
    </rPh>
    <rPh sb="5" eb="8">
      <t>ジユウガタ</t>
    </rPh>
    <phoneticPr fontId="2"/>
  </si>
  <si>
    <t>男子中学3自由形400</t>
    <rPh sb="0" eb="2">
      <t>ダンシ</t>
    </rPh>
    <rPh sb="2" eb="4">
      <t>チュウガク</t>
    </rPh>
    <rPh sb="5" eb="8">
      <t>ジユウガタ</t>
    </rPh>
    <phoneticPr fontId="2"/>
  </si>
  <si>
    <t>男子中学3自由形1500</t>
    <rPh sb="0" eb="2">
      <t>ダンシ</t>
    </rPh>
    <rPh sb="2" eb="4">
      <t>チュウガク</t>
    </rPh>
    <rPh sb="5" eb="8">
      <t>ジユウガタ</t>
    </rPh>
    <phoneticPr fontId="2"/>
  </si>
  <si>
    <t>男子中学3背泳ぎ100</t>
    <rPh sb="0" eb="2">
      <t>ダンシ</t>
    </rPh>
    <rPh sb="2" eb="4">
      <t>チュウガク</t>
    </rPh>
    <rPh sb="5" eb="7">
      <t>セオヨ</t>
    </rPh>
    <phoneticPr fontId="2"/>
  </si>
  <si>
    <t>男子中学3背泳ぎ200</t>
    <rPh sb="0" eb="2">
      <t>ダンシ</t>
    </rPh>
    <rPh sb="2" eb="4">
      <t>チュウガク</t>
    </rPh>
    <rPh sb="5" eb="7">
      <t>セオヨ</t>
    </rPh>
    <phoneticPr fontId="2"/>
  </si>
  <si>
    <t>男子中学3平泳ぎ100</t>
    <rPh sb="0" eb="2">
      <t>ダンシ</t>
    </rPh>
    <rPh sb="2" eb="4">
      <t>チュウガク</t>
    </rPh>
    <rPh sb="5" eb="7">
      <t>ヒラオヨ</t>
    </rPh>
    <phoneticPr fontId="2"/>
  </si>
  <si>
    <t>男子中学3平泳ぎ200</t>
    <rPh sb="0" eb="2">
      <t>ダンシ</t>
    </rPh>
    <rPh sb="2" eb="4">
      <t>チュウガク</t>
    </rPh>
    <rPh sb="5" eb="7">
      <t>ヒラオヨ</t>
    </rPh>
    <phoneticPr fontId="2"/>
  </si>
  <si>
    <t>男子中学3バタフライ100</t>
    <rPh sb="0" eb="2">
      <t>ダンシ</t>
    </rPh>
    <rPh sb="2" eb="4">
      <t>チュウガク</t>
    </rPh>
    <phoneticPr fontId="2"/>
  </si>
  <si>
    <t>男子中学3バタフライ200</t>
    <rPh sb="0" eb="2">
      <t>ダンシ</t>
    </rPh>
    <rPh sb="2" eb="4">
      <t>チュウガク</t>
    </rPh>
    <phoneticPr fontId="2"/>
  </si>
  <si>
    <t>男子中学3個人メドレー200</t>
    <rPh sb="0" eb="2">
      <t>ダンシ</t>
    </rPh>
    <rPh sb="2" eb="4">
      <t>チュウガク</t>
    </rPh>
    <rPh sb="5" eb="7">
      <t>コジン</t>
    </rPh>
    <phoneticPr fontId="2"/>
  </si>
  <si>
    <t>男子中学3個人メドレー400</t>
    <rPh sb="0" eb="2">
      <t>ダンシ</t>
    </rPh>
    <rPh sb="2" eb="4">
      <t>チュウガク</t>
    </rPh>
    <rPh sb="5" eb="7">
      <t>コジン</t>
    </rPh>
    <phoneticPr fontId="2"/>
  </si>
  <si>
    <t>男子高校1自由形50</t>
    <rPh sb="0" eb="2">
      <t>ダンシ</t>
    </rPh>
    <rPh sb="2" eb="4">
      <t>コウコウ</t>
    </rPh>
    <rPh sb="5" eb="8">
      <t>ジユウガタ</t>
    </rPh>
    <phoneticPr fontId="2"/>
  </si>
  <si>
    <t>男子高校1自由形100</t>
    <rPh sb="0" eb="2">
      <t>ダンシ</t>
    </rPh>
    <rPh sb="2" eb="4">
      <t>コウコウ</t>
    </rPh>
    <rPh sb="5" eb="8">
      <t>ジユウガタ</t>
    </rPh>
    <phoneticPr fontId="2"/>
  </si>
  <si>
    <t>男子高校1自由形200</t>
    <rPh sb="0" eb="2">
      <t>ダンシ</t>
    </rPh>
    <rPh sb="2" eb="4">
      <t>コウコウ</t>
    </rPh>
    <rPh sb="5" eb="8">
      <t>ジユウガタ</t>
    </rPh>
    <phoneticPr fontId="2"/>
  </si>
  <si>
    <t>男子高校1自由形400</t>
    <rPh sb="0" eb="2">
      <t>ダンシ</t>
    </rPh>
    <rPh sb="2" eb="4">
      <t>コウコウ</t>
    </rPh>
    <rPh sb="5" eb="8">
      <t>ジユウガタ</t>
    </rPh>
    <phoneticPr fontId="2"/>
  </si>
  <si>
    <t>男子高校1自由形1500</t>
    <rPh sb="0" eb="2">
      <t>ダンシ</t>
    </rPh>
    <rPh sb="2" eb="4">
      <t>コウコウ</t>
    </rPh>
    <rPh sb="5" eb="8">
      <t>ジユウガタ</t>
    </rPh>
    <phoneticPr fontId="2"/>
  </si>
  <si>
    <t>男子高校1背泳ぎ100</t>
    <rPh sb="0" eb="2">
      <t>ダンシ</t>
    </rPh>
    <rPh sb="2" eb="4">
      <t>コウコウ</t>
    </rPh>
    <rPh sb="5" eb="7">
      <t>セオヨ</t>
    </rPh>
    <phoneticPr fontId="2"/>
  </si>
  <si>
    <t>男子高校1背泳ぎ200</t>
    <rPh sb="0" eb="2">
      <t>ダンシ</t>
    </rPh>
    <rPh sb="2" eb="4">
      <t>コウコウ</t>
    </rPh>
    <rPh sb="5" eb="7">
      <t>セオヨ</t>
    </rPh>
    <phoneticPr fontId="2"/>
  </si>
  <si>
    <t>男子高校1平泳ぎ100</t>
    <rPh sb="0" eb="2">
      <t>ダンシ</t>
    </rPh>
    <rPh sb="2" eb="4">
      <t>コウコウ</t>
    </rPh>
    <phoneticPr fontId="2"/>
  </si>
  <si>
    <t>男子高校1平泳ぎ200</t>
    <rPh sb="0" eb="2">
      <t>ダンシ</t>
    </rPh>
    <rPh sb="2" eb="4">
      <t>コウコウ</t>
    </rPh>
    <phoneticPr fontId="2"/>
  </si>
  <si>
    <t>男子高校1バタフライ100</t>
    <rPh sb="0" eb="2">
      <t>ダンシ</t>
    </rPh>
    <rPh sb="2" eb="4">
      <t>コウコウ</t>
    </rPh>
    <phoneticPr fontId="2"/>
  </si>
  <si>
    <t>男子高校1バタフライ200</t>
    <rPh sb="0" eb="2">
      <t>ダンシ</t>
    </rPh>
    <rPh sb="2" eb="4">
      <t>コウコウ</t>
    </rPh>
    <phoneticPr fontId="2"/>
  </si>
  <si>
    <t>男子高校1個人メドレー200</t>
    <rPh sb="0" eb="2">
      <t>ダンシ</t>
    </rPh>
    <rPh sb="2" eb="4">
      <t>コウコウ</t>
    </rPh>
    <rPh sb="5" eb="7">
      <t>コジン</t>
    </rPh>
    <phoneticPr fontId="2"/>
  </si>
  <si>
    <t>男子高校1個人メドレー400</t>
    <rPh sb="0" eb="2">
      <t>ダンシ</t>
    </rPh>
    <rPh sb="2" eb="4">
      <t>コウコウ</t>
    </rPh>
    <rPh sb="5" eb="7">
      <t>コジン</t>
    </rPh>
    <phoneticPr fontId="2"/>
  </si>
  <si>
    <t>男子高校2自由形50</t>
    <rPh sb="0" eb="2">
      <t>ダンシ</t>
    </rPh>
    <rPh sb="2" eb="4">
      <t>コウコウ</t>
    </rPh>
    <rPh sb="5" eb="8">
      <t>ジユウガタ</t>
    </rPh>
    <phoneticPr fontId="2"/>
  </si>
  <si>
    <t>男子高校2自由形100</t>
    <rPh sb="0" eb="2">
      <t>ダンシ</t>
    </rPh>
    <rPh sb="2" eb="4">
      <t>コウコウ</t>
    </rPh>
    <rPh sb="5" eb="8">
      <t>ジユウガタ</t>
    </rPh>
    <phoneticPr fontId="2"/>
  </si>
  <si>
    <t>男子高校2自由形200</t>
    <rPh sb="0" eb="2">
      <t>ダンシ</t>
    </rPh>
    <rPh sb="2" eb="4">
      <t>コウコウ</t>
    </rPh>
    <rPh sb="5" eb="8">
      <t>ジユウガタ</t>
    </rPh>
    <phoneticPr fontId="2"/>
  </si>
  <si>
    <t>男子高校2自由形400</t>
    <rPh sb="0" eb="2">
      <t>ダンシ</t>
    </rPh>
    <rPh sb="2" eb="4">
      <t>コウコウ</t>
    </rPh>
    <rPh sb="5" eb="8">
      <t>ジユウガタ</t>
    </rPh>
    <phoneticPr fontId="2"/>
  </si>
  <si>
    <t>男子高校2自由形1500</t>
    <rPh sb="0" eb="2">
      <t>ダンシ</t>
    </rPh>
    <rPh sb="2" eb="4">
      <t>コウコウ</t>
    </rPh>
    <rPh sb="5" eb="8">
      <t>ジユウガタ</t>
    </rPh>
    <phoneticPr fontId="2"/>
  </si>
  <si>
    <t>男子高校2背泳ぎ100</t>
    <rPh sb="0" eb="2">
      <t>ダンシ</t>
    </rPh>
    <rPh sb="2" eb="4">
      <t>コウコウ</t>
    </rPh>
    <rPh sb="5" eb="7">
      <t>セオヨ</t>
    </rPh>
    <phoneticPr fontId="2"/>
  </si>
  <si>
    <t>男子高校2背泳ぎ200</t>
    <rPh sb="0" eb="2">
      <t>ダンシ</t>
    </rPh>
    <rPh sb="2" eb="4">
      <t>コウコウ</t>
    </rPh>
    <rPh sb="5" eb="7">
      <t>セオヨ</t>
    </rPh>
    <phoneticPr fontId="2"/>
  </si>
  <si>
    <t>男子高校2平泳ぎ100</t>
    <rPh sb="0" eb="2">
      <t>ダンシ</t>
    </rPh>
    <rPh sb="2" eb="4">
      <t>コウコウ</t>
    </rPh>
    <phoneticPr fontId="2"/>
  </si>
  <si>
    <t>男子高校2平泳ぎ200</t>
    <rPh sb="0" eb="2">
      <t>ダンシ</t>
    </rPh>
    <rPh sb="2" eb="4">
      <t>コウコウ</t>
    </rPh>
    <phoneticPr fontId="2"/>
  </si>
  <si>
    <t>男子高校2バタフライ100</t>
    <rPh sb="0" eb="2">
      <t>ダンシ</t>
    </rPh>
    <rPh sb="2" eb="4">
      <t>コウコウ</t>
    </rPh>
    <phoneticPr fontId="2"/>
  </si>
  <si>
    <t>男子高校2バタフライ200</t>
    <rPh sb="0" eb="2">
      <t>ダンシ</t>
    </rPh>
    <rPh sb="2" eb="4">
      <t>コウコウ</t>
    </rPh>
    <phoneticPr fontId="2"/>
  </si>
  <si>
    <t>男子高校2個人メドレー200</t>
    <rPh sb="0" eb="2">
      <t>ダンシ</t>
    </rPh>
    <rPh sb="2" eb="4">
      <t>コウコウ</t>
    </rPh>
    <rPh sb="5" eb="7">
      <t>コジン</t>
    </rPh>
    <phoneticPr fontId="2"/>
  </si>
  <si>
    <t>男子高校2個人メドレー400</t>
    <rPh sb="0" eb="2">
      <t>ダンシ</t>
    </rPh>
    <rPh sb="2" eb="4">
      <t>コウコウ</t>
    </rPh>
    <rPh sb="5" eb="7">
      <t>コジン</t>
    </rPh>
    <phoneticPr fontId="2"/>
  </si>
  <si>
    <t>男子高校3自由形50</t>
    <rPh sb="0" eb="2">
      <t>ダンシ</t>
    </rPh>
    <rPh sb="2" eb="4">
      <t>コウコウ</t>
    </rPh>
    <rPh sb="5" eb="8">
      <t>ジユウガタ</t>
    </rPh>
    <phoneticPr fontId="2"/>
  </si>
  <si>
    <t>男子高校3自由形100</t>
    <rPh sb="0" eb="2">
      <t>ダンシ</t>
    </rPh>
    <rPh sb="2" eb="4">
      <t>コウコウ</t>
    </rPh>
    <rPh sb="5" eb="8">
      <t>ジユウガタ</t>
    </rPh>
    <phoneticPr fontId="2"/>
  </si>
  <si>
    <t>男子高校3自由形200</t>
    <rPh sb="0" eb="2">
      <t>ダンシ</t>
    </rPh>
    <rPh sb="2" eb="4">
      <t>コウコウ</t>
    </rPh>
    <rPh sb="5" eb="8">
      <t>ジユウガタ</t>
    </rPh>
    <phoneticPr fontId="2"/>
  </si>
  <si>
    <t>男子高校3自由形400</t>
    <rPh sb="0" eb="2">
      <t>ダンシ</t>
    </rPh>
    <rPh sb="2" eb="4">
      <t>コウコウ</t>
    </rPh>
    <rPh sb="5" eb="8">
      <t>ジユウガタ</t>
    </rPh>
    <phoneticPr fontId="2"/>
  </si>
  <si>
    <t>男子高校3自由形1500</t>
    <rPh sb="0" eb="2">
      <t>ダンシ</t>
    </rPh>
    <rPh sb="2" eb="4">
      <t>コウコウ</t>
    </rPh>
    <rPh sb="5" eb="8">
      <t>ジユウガタ</t>
    </rPh>
    <phoneticPr fontId="2"/>
  </si>
  <si>
    <t>男子高校3背泳ぎ100</t>
    <rPh sb="0" eb="2">
      <t>ダンシ</t>
    </rPh>
    <rPh sb="2" eb="4">
      <t>コウコウ</t>
    </rPh>
    <rPh sb="5" eb="7">
      <t>セオヨ</t>
    </rPh>
    <phoneticPr fontId="2"/>
  </si>
  <si>
    <t>男子高校3背泳ぎ200</t>
    <rPh sb="0" eb="2">
      <t>ダンシ</t>
    </rPh>
    <rPh sb="2" eb="4">
      <t>コウコウ</t>
    </rPh>
    <rPh sb="5" eb="7">
      <t>セオヨ</t>
    </rPh>
    <phoneticPr fontId="2"/>
  </si>
  <si>
    <t>男子高校3平泳ぎ100</t>
    <rPh sb="0" eb="2">
      <t>ダンシ</t>
    </rPh>
    <rPh sb="2" eb="4">
      <t>コウコウ</t>
    </rPh>
    <phoneticPr fontId="2"/>
  </si>
  <si>
    <t>男子高校3平泳ぎ200</t>
    <rPh sb="0" eb="2">
      <t>ダンシ</t>
    </rPh>
    <rPh sb="2" eb="4">
      <t>コウコウ</t>
    </rPh>
    <phoneticPr fontId="2"/>
  </si>
  <si>
    <t>男子高校3バタフライ100</t>
    <rPh sb="0" eb="2">
      <t>ダンシ</t>
    </rPh>
    <rPh sb="2" eb="4">
      <t>コウコウ</t>
    </rPh>
    <phoneticPr fontId="2"/>
  </si>
  <si>
    <t>男子高校3バタフライ200</t>
    <rPh sb="0" eb="2">
      <t>ダンシ</t>
    </rPh>
    <rPh sb="2" eb="4">
      <t>コウコウ</t>
    </rPh>
    <phoneticPr fontId="2"/>
  </si>
  <si>
    <t>男子高校3個人メドレー200</t>
    <rPh sb="0" eb="2">
      <t>ダンシ</t>
    </rPh>
    <rPh sb="2" eb="4">
      <t>コウコウ</t>
    </rPh>
    <rPh sb="5" eb="7">
      <t>コジン</t>
    </rPh>
    <phoneticPr fontId="2"/>
  </si>
  <si>
    <t>男子高校3個人メドレー400</t>
    <rPh sb="0" eb="2">
      <t>ダンシ</t>
    </rPh>
    <rPh sb="2" eb="4">
      <t>コウコウ</t>
    </rPh>
    <rPh sb="5" eb="7">
      <t>コジン</t>
    </rPh>
    <phoneticPr fontId="2"/>
  </si>
  <si>
    <t>女子中学1自由形50</t>
    <rPh sb="0" eb="2">
      <t>ジョシ</t>
    </rPh>
    <rPh sb="2" eb="4">
      <t>チュウガク</t>
    </rPh>
    <rPh sb="5" eb="8">
      <t>ジユウガタ</t>
    </rPh>
    <phoneticPr fontId="2"/>
  </si>
  <si>
    <t>女子中学1自由形100</t>
    <rPh sb="5" eb="8">
      <t>ジユウガタ</t>
    </rPh>
    <phoneticPr fontId="2"/>
  </si>
  <si>
    <t>女子中学1自由形200</t>
    <rPh sb="5" eb="8">
      <t>ジユウガタ</t>
    </rPh>
    <phoneticPr fontId="2"/>
  </si>
  <si>
    <t>女子中学1自由形400</t>
    <rPh sb="5" eb="8">
      <t>ジユウガタ</t>
    </rPh>
    <phoneticPr fontId="2"/>
  </si>
  <si>
    <t>女子中学1背泳ぎ100</t>
    <rPh sb="5" eb="7">
      <t>セオヨ</t>
    </rPh>
    <phoneticPr fontId="2"/>
  </si>
  <si>
    <t>女子中学1背泳ぎ200</t>
    <rPh sb="5" eb="7">
      <t>セオヨ</t>
    </rPh>
    <phoneticPr fontId="2"/>
  </si>
  <si>
    <t>女子中学1平泳ぎ100</t>
    <phoneticPr fontId="2"/>
  </si>
  <si>
    <t>女子中学1平泳ぎ200</t>
    <phoneticPr fontId="2"/>
  </si>
  <si>
    <t>女子中学1バタフライ100</t>
    <phoneticPr fontId="2"/>
  </si>
  <si>
    <t>女子中学1バタフライ200</t>
    <phoneticPr fontId="2"/>
  </si>
  <si>
    <t>女子中学1個人メドレー200</t>
    <rPh sb="5" eb="7">
      <t>コジン</t>
    </rPh>
    <phoneticPr fontId="2"/>
  </si>
  <si>
    <t>女子中学1個人メドレー400</t>
    <rPh sb="5" eb="7">
      <t>コジン</t>
    </rPh>
    <phoneticPr fontId="2"/>
  </si>
  <si>
    <t>女子中学2自由形50</t>
    <rPh sb="0" eb="2">
      <t>ジョシ</t>
    </rPh>
    <rPh sb="2" eb="4">
      <t>チュウガク</t>
    </rPh>
    <rPh sb="5" eb="8">
      <t>ジユウガタ</t>
    </rPh>
    <phoneticPr fontId="2"/>
  </si>
  <si>
    <t>女子中学2自由形100</t>
    <rPh sb="5" eb="8">
      <t>ジユウガタ</t>
    </rPh>
    <phoneticPr fontId="2"/>
  </si>
  <si>
    <t>女子中学2自由形200</t>
    <rPh sb="5" eb="8">
      <t>ジユウガタ</t>
    </rPh>
    <phoneticPr fontId="2"/>
  </si>
  <si>
    <t>女子中学2自由形400</t>
    <rPh sb="5" eb="8">
      <t>ジユウガタ</t>
    </rPh>
    <phoneticPr fontId="2"/>
  </si>
  <si>
    <t>女子中学2背泳ぎ100</t>
    <rPh sb="5" eb="7">
      <t>セオヨ</t>
    </rPh>
    <phoneticPr fontId="2"/>
  </si>
  <si>
    <t>女子中学2背泳ぎ200</t>
    <rPh sb="5" eb="7">
      <t>セオヨ</t>
    </rPh>
    <phoneticPr fontId="2"/>
  </si>
  <si>
    <t>女子中学2平泳ぎ100</t>
    <phoneticPr fontId="2"/>
  </si>
  <si>
    <t>女子中学2平泳ぎ200</t>
    <phoneticPr fontId="2"/>
  </si>
  <si>
    <t>女子中学2バタフライ100</t>
    <phoneticPr fontId="2"/>
  </si>
  <si>
    <t>女子中学2バタフライ200</t>
    <phoneticPr fontId="2"/>
  </si>
  <si>
    <t>女子中学2個人メドレー200</t>
    <rPh sb="5" eb="7">
      <t>コジン</t>
    </rPh>
    <phoneticPr fontId="2"/>
  </si>
  <si>
    <t>女子中学2個人メドレー400</t>
    <rPh sb="5" eb="7">
      <t>コジン</t>
    </rPh>
    <phoneticPr fontId="2"/>
  </si>
  <si>
    <t>女子中学3自由形50</t>
    <rPh sb="0" eb="2">
      <t>ジョシ</t>
    </rPh>
    <rPh sb="2" eb="4">
      <t>チュウガク</t>
    </rPh>
    <rPh sb="5" eb="8">
      <t>ジユウガタ</t>
    </rPh>
    <phoneticPr fontId="2"/>
  </si>
  <si>
    <t>女子中学3自由形100</t>
    <rPh sb="5" eb="8">
      <t>ジユウガタ</t>
    </rPh>
    <phoneticPr fontId="2"/>
  </si>
  <si>
    <t>女子中学3自由形200</t>
    <rPh sb="5" eb="8">
      <t>ジユウガタ</t>
    </rPh>
    <phoneticPr fontId="2"/>
  </si>
  <si>
    <t>女子中学3自由形400</t>
    <rPh sb="5" eb="8">
      <t>ジユウガタ</t>
    </rPh>
    <phoneticPr fontId="2"/>
  </si>
  <si>
    <t>女子中学3背泳ぎ100</t>
    <rPh sb="5" eb="7">
      <t>セオヨ</t>
    </rPh>
    <phoneticPr fontId="2"/>
  </si>
  <si>
    <t>女子中学3背泳ぎ200</t>
    <rPh sb="5" eb="7">
      <t>セオヨ</t>
    </rPh>
    <phoneticPr fontId="2"/>
  </si>
  <si>
    <t>女子中学3平泳ぎ100</t>
    <phoneticPr fontId="2"/>
  </si>
  <si>
    <t>女子中学3平泳ぎ200</t>
    <phoneticPr fontId="2"/>
  </si>
  <si>
    <t>女子中学3バタフライ100</t>
    <phoneticPr fontId="2"/>
  </si>
  <si>
    <t>女子中学3バタフライ200</t>
    <phoneticPr fontId="2"/>
  </si>
  <si>
    <t>女子中学3個人メドレー200</t>
    <rPh sb="5" eb="7">
      <t>コジン</t>
    </rPh>
    <phoneticPr fontId="2"/>
  </si>
  <si>
    <t>女子中学3個人メドレー400</t>
    <rPh sb="5" eb="7">
      <t>コジン</t>
    </rPh>
    <phoneticPr fontId="2"/>
  </si>
  <si>
    <t>女子高校1自由形50</t>
    <rPh sb="0" eb="2">
      <t>ジョシ</t>
    </rPh>
    <rPh sb="2" eb="4">
      <t>コウコウ</t>
    </rPh>
    <rPh sb="5" eb="8">
      <t>ジユウガタ</t>
    </rPh>
    <phoneticPr fontId="2"/>
  </si>
  <si>
    <t>女子高校1自由形100</t>
    <rPh sb="5" eb="8">
      <t>ジユウガタ</t>
    </rPh>
    <phoneticPr fontId="2"/>
  </si>
  <si>
    <t>女子高校1自由形200</t>
    <rPh sb="5" eb="8">
      <t>ジユウガタ</t>
    </rPh>
    <phoneticPr fontId="2"/>
  </si>
  <si>
    <t>女子高校1自由形400</t>
    <rPh sb="5" eb="8">
      <t>ジユウガタ</t>
    </rPh>
    <phoneticPr fontId="2"/>
  </si>
  <si>
    <t>女子高校1背泳ぎ100</t>
    <rPh sb="5" eb="7">
      <t>セオヨ</t>
    </rPh>
    <phoneticPr fontId="2"/>
  </si>
  <si>
    <t>女子高校1背泳ぎ200</t>
    <rPh sb="5" eb="7">
      <t>セオヨ</t>
    </rPh>
    <phoneticPr fontId="2"/>
  </si>
  <si>
    <t>女子高校1平泳ぎ100</t>
    <phoneticPr fontId="2"/>
  </si>
  <si>
    <t>女子高校1平泳ぎ200</t>
    <phoneticPr fontId="2"/>
  </si>
  <si>
    <t>女子高校1バタフライ100</t>
    <phoneticPr fontId="2"/>
  </si>
  <si>
    <t>女子高校1バタフライ200</t>
    <phoneticPr fontId="2"/>
  </si>
  <si>
    <t>女子高校1個人メドレー200</t>
    <rPh sb="5" eb="7">
      <t>コジン</t>
    </rPh>
    <phoneticPr fontId="2"/>
  </si>
  <si>
    <t>女子高校1個人メドレー400</t>
    <rPh sb="5" eb="7">
      <t>コジン</t>
    </rPh>
    <phoneticPr fontId="2"/>
  </si>
  <si>
    <t>女子高校2自由形50</t>
    <rPh sb="0" eb="2">
      <t>ジョシ</t>
    </rPh>
    <rPh sb="2" eb="4">
      <t>コウコウ</t>
    </rPh>
    <rPh sb="5" eb="8">
      <t>ジユウガタ</t>
    </rPh>
    <phoneticPr fontId="2"/>
  </si>
  <si>
    <t>女子高校2自由形100</t>
    <rPh sb="5" eb="8">
      <t>ジユウガタ</t>
    </rPh>
    <phoneticPr fontId="2"/>
  </si>
  <si>
    <t>女子高校2自由形200</t>
    <rPh sb="5" eb="8">
      <t>ジユウガタ</t>
    </rPh>
    <phoneticPr fontId="2"/>
  </si>
  <si>
    <t>女子高校2自由形400</t>
    <rPh sb="5" eb="8">
      <t>ジユウガタ</t>
    </rPh>
    <phoneticPr fontId="2"/>
  </si>
  <si>
    <t>女子高校2背泳ぎ100</t>
    <rPh sb="5" eb="7">
      <t>セオヨ</t>
    </rPh>
    <phoneticPr fontId="2"/>
  </si>
  <si>
    <t>女子高校2背泳ぎ200</t>
    <rPh sb="5" eb="7">
      <t>セオヨ</t>
    </rPh>
    <phoneticPr fontId="2"/>
  </si>
  <si>
    <t>女子高校2平泳ぎ100</t>
    <phoneticPr fontId="2"/>
  </si>
  <si>
    <t>女子高校2平泳ぎ200</t>
    <phoneticPr fontId="2"/>
  </si>
  <si>
    <t>女子高校2バタフライ100</t>
    <phoneticPr fontId="2"/>
  </si>
  <si>
    <t>女子高校2バタフライ200</t>
    <phoneticPr fontId="2"/>
  </si>
  <si>
    <t>女子高校2個人メドレー200</t>
    <rPh sb="5" eb="7">
      <t>コジン</t>
    </rPh>
    <phoneticPr fontId="2"/>
  </si>
  <si>
    <t>女子高校2個人メドレー400</t>
    <rPh sb="5" eb="7">
      <t>コジン</t>
    </rPh>
    <phoneticPr fontId="2"/>
  </si>
  <si>
    <t>女子高校3自由形100</t>
    <rPh sb="5" eb="8">
      <t>ジユウガタ</t>
    </rPh>
    <phoneticPr fontId="2"/>
  </si>
  <si>
    <t>女子高校3自由形200</t>
    <rPh sb="5" eb="8">
      <t>ジユウガタ</t>
    </rPh>
    <phoneticPr fontId="2"/>
  </si>
  <si>
    <t>女子高校3自由形400</t>
    <rPh sb="5" eb="8">
      <t>ジユウガタ</t>
    </rPh>
    <phoneticPr fontId="2"/>
  </si>
  <si>
    <t>女子高校3背泳ぎ100</t>
    <rPh sb="5" eb="7">
      <t>セオヨ</t>
    </rPh>
    <phoneticPr fontId="2"/>
  </si>
  <si>
    <t>女子高校3背泳ぎ200</t>
    <rPh sb="5" eb="7">
      <t>セオヨ</t>
    </rPh>
    <phoneticPr fontId="2"/>
  </si>
  <si>
    <t>女子高校3平泳ぎ100</t>
    <phoneticPr fontId="2"/>
  </si>
  <si>
    <t>女子高校3平泳ぎ200</t>
    <phoneticPr fontId="2"/>
  </si>
  <si>
    <t>女子高校3バタフライ100</t>
    <phoneticPr fontId="2"/>
  </si>
  <si>
    <t>女子高校3バタフライ200</t>
    <phoneticPr fontId="2"/>
  </si>
  <si>
    <t>女子高校3個人メドレー200</t>
    <rPh sb="5" eb="7">
      <t>コジン</t>
    </rPh>
    <phoneticPr fontId="2"/>
  </si>
  <si>
    <t>女子高校3個人メドレー400</t>
    <rPh sb="5" eb="7">
      <t>コジン</t>
    </rPh>
    <phoneticPr fontId="2"/>
  </si>
  <si>
    <t>ランク</t>
    <phoneticPr fontId="2"/>
  </si>
  <si>
    <t>申請日</t>
    <rPh sb="0" eb="2">
      <t>シンセイ</t>
    </rPh>
    <rPh sb="2" eb="3">
      <t>ヒ</t>
    </rPh>
    <phoneticPr fontId="2"/>
  </si>
  <si>
    <t>計算シート</t>
    <rPh sb="0" eb="2">
      <t>ケイサン</t>
    </rPh>
    <phoneticPr fontId="2"/>
  </si>
  <si>
    <t>選手氏名</t>
    <rPh sb="0" eb="2">
      <t>センシュ</t>
    </rPh>
    <rPh sb="2" eb="4">
      <t>シメイ</t>
    </rPh>
    <phoneticPr fontId="2"/>
  </si>
  <si>
    <r>
      <t>年齢</t>
    </r>
    <r>
      <rPr>
        <sz val="9"/>
        <color indexed="8"/>
        <rFont val="ＭＳ Ｐゴシック"/>
        <family val="3"/>
        <charset val="128"/>
      </rPr>
      <t>（申請日現在）</t>
    </r>
    <rPh sb="0" eb="2">
      <t>ネンレイ</t>
    </rPh>
    <rPh sb="3" eb="5">
      <t>シンセイ</t>
    </rPh>
    <rPh sb="5" eb="6">
      <t>ヒ</t>
    </rPh>
    <rPh sb="6" eb="8">
      <t>ゲンザイ</t>
    </rPh>
    <phoneticPr fontId="2"/>
  </si>
  <si>
    <t>西暦</t>
    <rPh sb="0" eb="2">
      <t>セイレキ</t>
    </rPh>
    <phoneticPr fontId="2"/>
  </si>
  <si>
    <r>
      <t>生年月日</t>
    </r>
    <r>
      <rPr>
        <b/>
        <sz val="10"/>
        <color indexed="10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5" eb="7">
      <t>セイレキ</t>
    </rPh>
    <phoneticPr fontId="2"/>
  </si>
  <si>
    <t>選手の氏名を入力してください。</t>
    <rPh sb="0" eb="2">
      <t>センシュ</t>
    </rPh>
    <rPh sb="3" eb="5">
      <t>シメイ</t>
    </rPh>
    <rPh sb="6" eb="8">
      <t>ニュウリョク</t>
    </rPh>
    <phoneticPr fontId="2"/>
  </si>
  <si>
    <t>選手住所</t>
    <rPh sb="0" eb="2">
      <t>センシュ</t>
    </rPh>
    <rPh sb="2" eb="4">
      <t>ジュウショ</t>
    </rPh>
    <phoneticPr fontId="2"/>
  </si>
  <si>
    <t>選手の住所を入力してください。</t>
    <rPh sb="0" eb="2">
      <t>センシュ</t>
    </rPh>
    <rPh sb="3" eb="5">
      <t>ジュウショ</t>
    </rPh>
    <rPh sb="6" eb="8">
      <t>ニュウリョク</t>
    </rPh>
    <phoneticPr fontId="2"/>
  </si>
  <si>
    <t>選手郵便番号</t>
    <rPh sb="0" eb="2">
      <t>センシュ</t>
    </rPh>
    <rPh sb="2" eb="6">
      <t>ユウビンバンゴウ</t>
    </rPh>
    <phoneticPr fontId="2"/>
  </si>
  <si>
    <t>選手連絡先</t>
    <rPh sb="0" eb="2">
      <t>センシュ</t>
    </rPh>
    <rPh sb="2" eb="5">
      <t>レンラクサキ</t>
    </rPh>
    <phoneticPr fontId="2"/>
  </si>
  <si>
    <t>選手の電話番号を入力してください。（保護者氏名も続けて入力してください。）</t>
    <rPh sb="0" eb="2">
      <t>センシュ</t>
    </rPh>
    <rPh sb="3" eb="5">
      <t>デンワ</t>
    </rPh>
    <rPh sb="5" eb="7">
      <t>バンゴウ</t>
    </rPh>
    <rPh sb="8" eb="10">
      <t>ニュウリョク</t>
    </rPh>
    <rPh sb="18" eb="21">
      <t>ホゴシャ</t>
    </rPh>
    <rPh sb="21" eb="23">
      <t>シメイ</t>
    </rPh>
    <rPh sb="24" eb="25">
      <t>ツヅ</t>
    </rPh>
    <rPh sb="27" eb="29">
      <t>ニュウリョク</t>
    </rPh>
    <phoneticPr fontId="2"/>
  </si>
  <si>
    <t>学校住所</t>
    <rPh sb="0" eb="2">
      <t>ガッコウ</t>
    </rPh>
    <rPh sb="2" eb="4">
      <t>ジュウショ</t>
    </rPh>
    <phoneticPr fontId="2"/>
  </si>
  <si>
    <t>学校名</t>
    <rPh sb="0" eb="2">
      <t>ガッコウ</t>
    </rPh>
    <rPh sb="2" eb="3">
      <t>メイ</t>
    </rPh>
    <phoneticPr fontId="2"/>
  </si>
  <si>
    <t>学校郵便番号</t>
    <rPh sb="0" eb="2">
      <t>ガッコウ</t>
    </rPh>
    <rPh sb="2" eb="6">
      <t>ユウビンバンゴウ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</si>
  <si>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</si>
  <si>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担当教員名</t>
    <rPh sb="0" eb="2">
      <t>タントウ</t>
    </rPh>
    <rPh sb="2" eb="4">
      <t>キョウイン</t>
    </rPh>
    <rPh sb="4" eb="5">
      <t>メイ</t>
    </rPh>
    <phoneticPr fontId="2"/>
  </si>
  <si>
    <t>所属学校の住所を入力してください。</t>
    <rPh sb="0" eb="2">
      <t>ショゾク</t>
    </rPh>
    <rPh sb="2" eb="4">
      <t>ガッコウ</t>
    </rPh>
    <rPh sb="5" eb="7">
      <t>ジュウショ</t>
    </rPh>
    <rPh sb="8" eb="10">
      <t>ニュウリョク</t>
    </rPh>
    <phoneticPr fontId="2"/>
  </si>
  <si>
    <t>所属学校の校長名を入力してください。</t>
    <rPh sb="0" eb="2">
      <t>ショゾク</t>
    </rPh>
    <rPh sb="2" eb="4">
      <t>ガッコウ</t>
    </rPh>
    <rPh sb="5" eb="7">
      <t>コウチョウ</t>
    </rPh>
    <rPh sb="7" eb="8">
      <t>メイ</t>
    </rPh>
    <rPh sb="9" eb="11">
      <t>ニュウリョク</t>
    </rPh>
    <phoneticPr fontId="2"/>
  </si>
  <si>
    <t>所属学校の担当教員等がいる場合（顧問等）入力してください。</t>
    <rPh sb="0" eb="2">
      <t>ショゾク</t>
    </rPh>
    <rPh sb="2" eb="4">
      <t>ガッコウ</t>
    </rPh>
    <rPh sb="5" eb="7">
      <t>タントウ</t>
    </rPh>
    <rPh sb="7" eb="9">
      <t>キョウイン</t>
    </rPh>
    <rPh sb="9" eb="10">
      <t>トウ</t>
    </rPh>
    <rPh sb="13" eb="15">
      <t>バアイ</t>
    </rPh>
    <rPh sb="16" eb="18">
      <t>コモン</t>
    </rPh>
    <rPh sb="18" eb="19">
      <t>トウ</t>
    </rPh>
    <rPh sb="20" eb="22">
      <t>ニュウリョク</t>
    </rPh>
    <phoneticPr fontId="2"/>
  </si>
  <si>
    <t>学校連絡先</t>
    <rPh sb="0" eb="2">
      <t>ガッコウ</t>
    </rPh>
    <rPh sb="2" eb="4">
      <t>レンラク</t>
    </rPh>
    <rPh sb="4" eb="5">
      <t>サキ</t>
    </rPh>
    <phoneticPr fontId="2"/>
  </si>
  <si>
    <t>所属学校の電話番号を入力してください。</t>
    <rPh sb="0" eb="2">
      <t>ショゾク</t>
    </rPh>
    <rPh sb="2" eb="4">
      <t>ガッコウ</t>
    </rPh>
    <rPh sb="5" eb="7">
      <t>デンワ</t>
    </rPh>
    <rPh sb="7" eb="9">
      <t>バンゴウ</t>
    </rPh>
    <rPh sb="10" eb="12">
      <t>ニュウリョク</t>
    </rPh>
    <phoneticPr fontId="2"/>
  </si>
  <si>
    <t>選手の所属学校名を入力してください。（大学生等は学科まで入力してください。）</t>
    <rPh sb="0" eb="2">
      <t>センシュ</t>
    </rPh>
    <rPh sb="3" eb="5">
      <t>ショゾク</t>
    </rPh>
    <rPh sb="5" eb="7">
      <t>ガッコウ</t>
    </rPh>
    <rPh sb="7" eb="8">
      <t>メイ</t>
    </rPh>
    <rPh sb="9" eb="11">
      <t>ニュウリョク</t>
    </rPh>
    <rPh sb="19" eb="22">
      <t>ダイガクセイ</t>
    </rPh>
    <rPh sb="22" eb="23">
      <t>トウ</t>
    </rPh>
    <rPh sb="24" eb="26">
      <t>ガッカ</t>
    </rPh>
    <rPh sb="28" eb="30">
      <t>ニュウリョク</t>
    </rPh>
    <phoneticPr fontId="2"/>
  </si>
  <si>
    <t>所属クラブ</t>
    <rPh sb="0" eb="2">
      <t>ショゾク</t>
    </rPh>
    <phoneticPr fontId="2"/>
  </si>
  <si>
    <t>所属クラブ名を入力してください。（必ず団体登録名と同じになるようにしてください。）</t>
    <rPh sb="0" eb="2">
      <t>ショゾク</t>
    </rPh>
    <rPh sb="5" eb="6">
      <t>メイ</t>
    </rPh>
    <rPh sb="7" eb="9">
      <t>ニュウリョク</t>
    </rPh>
    <rPh sb="17" eb="18">
      <t>カナラ</t>
    </rPh>
    <rPh sb="19" eb="21">
      <t>ダンタイ</t>
    </rPh>
    <rPh sb="21" eb="23">
      <t>トウロク</t>
    </rPh>
    <rPh sb="23" eb="24">
      <t>メイ</t>
    </rPh>
    <rPh sb="25" eb="26">
      <t>オナ</t>
    </rPh>
    <phoneticPr fontId="2"/>
  </si>
  <si>
    <t>所属クラブ住所</t>
    <rPh sb="0" eb="2">
      <t>ショゾク</t>
    </rPh>
    <rPh sb="5" eb="7">
      <t>ジュウショ</t>
    </rPh>
    <phoneticPr fontId="2"/>
  </si>
  <si>
    <t>選手氏名ﾌﾘｶﾞﾅ</t>
    <rPh sb="0" eb="2">
      <t>センシュ</t>
    </rPh>
    <rPh sb="2" eb="4">
      <t>シメイ</t>
    </rPh>
    <phoneticPr fontId="2"/>
  </si>
  <si>
    <t>所属クラブの住所を入力してください。</t>
    <rPh sb="0" eb="2">
      <t>ショゾク</t>
    </rPh>
    <rPh sb="6" eb="8">
      <t>ジュウショ</t>
    </rPh>
    <rPh sb="9" eb="11">
      <t>ニュウリョク</t>
    </rPh>
    <phoneticPr fontId="2"/>
  </si>
  <si>
    <t>所属クラブ郵便番号</t>
    <rPh sb="0" eb="2">
      <t>ショゾク</t>
    </rPh>
    <rPh sb="5" eb="9">
      <t>ユウビンバンゴウ</t>
    </rPh>
    <phoneticPr fontId="2"/>
  </si>
  <si>
    <t>所属クラブの電話・Ｆａｘ番号を入力してください。</t>
    <rPh sb="0" eb="2">
      <t>ショゾク</t>
    </rPh>
    <rPh sb="6" eb="8">
      <t>デンワ</t>
    </rPh>
    <rPh sb="12" eb="14">
      <t>バンゴウ</t>
    </rPh>
    <rPh sb="15" eb="17">
      <t>ニュウリョク</t>
    </rPh>
    <phoneticPr fontId="2"/>
  </si>
  <si>
    <r>
      <t>クラブ</t>
    </r>
    <r>
      <rPr>
        <sz val="10"/>
        <color indexed="8"/>
        <rFont val="ＭＳ Ｐゴシック"/>
        <family val="3"/>
        <charset val="128"/>
      </rPr>
      <t>（電話・Ｆａｘ）</t>
    </r>
    <rPh sb="4" eb="6">
      <t>デンワ</t>
    </rPh>
    <phoneticPr fontId="2"/>
  </si>
  <si>
    <t>クラブ担当コーチ</t>
    <rPh sb="3" eb="5">
      <t>タントウ</t>
    </rPh>
    <phoneticPr fontId="2"/>
  </si>
  <si>
    <t>学校長ﾌﾘｶﾞﾅ</t>
    <rPh sb="0" eb="2">
      <t>ガッコウ</t>
    </rPh>
    <rPh sb="2" eb="3">
      <t>チョウ</t>
    </rPh>
    <phoneticPr fontId="2"/>
  </si>
  <si>
    <t>教員ﾌﾘｶﾞﾅ</t>
    <rPh sb="0" eb="2">
      <t>キョウイン</t>
    </rPh>
    <phoneticPr fontId="2"/>
  </si>
  <si>
    <t>所属クラブの担当コーチ名を入力してください。</t>
    <rPh sb="0" eb="2">
      <t>ショゾク</t>
    </rPh>
    <rPh sb="6" eb="8">
      <t>タントウ</t>
    </rPh>
    <rPh sb="11" eb="12">
      <t>メイ</t>
    </rPh>
    <rPh sb="13" eb="15">
      <t>ニュウリョク</t>
    </rPh>
    <phoneticPr fontId="2"/>
  </si>
  <si>
    <t>コーチﾌﾘｶﾞﾅ</t>
    <phoneticPr fontId="2"/>
  </si>
  <si>
    <t>学年を入力してください。</t>
    <rPh sb="0" eb="2">
      <t>ガクネン</t>
    </rPh>
    <rPh sb="3" eb="5">
      <t>ニュウリョク</t>
    </rPh>
    <phoneticPr fontId="2"/>
  </si>
  <si>
    <t>学年</t>
    <rPh sb="0" eb="2">
      <t>ガクネン</t>
    </rPh>
    <phoneticPr fontId="2"/>
  </si>
  <si>
    <t>樹立大会名</t>
    <rPh sb="0" eb="2">
      <t>ジュリツ</t>
    </rPh>
    <rPh sb="2" eb="4">
      <t>タイカイ</t>
    </rPh>
    <rPh sb="4" eb="5">
      <t>メイ</t>
    </rPh>
    <phoneticPr fontId="2"/>
  </si>
  <si>
    <t>樹立日</t>
    <rPh sb="0" eb="2">
      <t>ジュリツ</t>
    </rPh>
    <rPh sb="2" eb="3">
      <t>ヒ</t>
    </rPh>
    <phoneticPr fontId="2"/>
  </si>
  <si>
    <t>記録を樹立した大会名を入力してください。</t>
    <rPh sb="0" eb="2">
      <t>キロク</t>
    </rPh>
    <rPh sb="3" eb="5">
      <t>ジュリツ</t>
    </rPh>
    <rPh sb="7" eb="9">
      <t>タイカイ</t>
    </rPh>
    <rPh sb="9" eb="10">
      <t>メイ</t>
    </rPh>
    <rPh sb="11" eb="13">
      <t>ニュウリョク</t>
    </rPh>
    <phoneticPr fontId="2"/>
  </si>
  <si>
    <t>樹立区分</t>
    <rPh sb="0" eb="2">
      <t>ジュリツ</t>
    </rPh>
    <rPh sb="2" eb="4">
      <t>クブン</t>
    </rPh>
    <phoneticPr fontId="2"/>
  </si>
  <si>
    <t>選手の生年月日を入力してください。年月日の区切りは「／」を入力してください。</t>
    <rPh sb="0" eb="2">
      <t>センシュ</t>
    </rPh>
    <rPh sb="3" eb="5">
      <t>セイネン</t>
    </rPh>
    <rPh sb="5" eb="7">
      <t>ガッピ</t>
    </rPh>
    <rPh sb="8" eb="10">
      <t>ニュウリョク</t>
    </rPh>
    <rPh sb="17" eb="18">
      <t>ネン</t>
    </rPh>
    <rPh sb="18" eb="19">
      <t>ツキ</t>
    </rPh>
    <rPh sb="19" eb="20">
      <t>ヒ</t>
    </rPh>
    <rPh sb="21" eb="23">
      <t>クギ</t>
    </rPh>
    <rPh sb="29" eb="31">
      <t>ニュウリョク</t>
    </rPh>
    <phoneticPr fontId="2"/>
  </si>
  <si>
    <t>申請年月日を入力してください。年月日の区切りは「／」を入力してください。</t>
    <rPh sb="0" eb="2">
      <t>シンセイ</t>
    </rPh>
    <rPh sb="2" eb="5">
      <t>ネンガッピ</t>
    </rPh>
    <rPh sb="6" eb="8">
      <t>ニュウリョク</t>
    </rPh>
    <phoneticPr fontId="2"/>
  </si>
  <si>
    <t>Ｆａｘ</t>
    <phoneticPr fontId="2"/>
  </si>
  <si>
    <t>電話</t>
    <rPh sb="0" eb="2">
      <t>デンワ</t>
    </rPh>
    <phoneticPr fontId="2"/>
  </si>
  <si>
    <t>大会の記録日を入力してください。年月日の区切りは「／」を入力してください。</t>
    <rPh sb="0" eb="2">
      <t>タイカイ</t>
    </rPh>
    <rPh sb="3" eb="5">
      <t>キロク</t>
    </rPh>
    <rPh sb="5" eb="6">
      <t>ヒ</t>
    </rPh>
    <rPh sb="7" eb="9">
      <t>ニュウリョク</t>
    </rPh>
    <phoneticPr fontId="2"/>
  </si>
  <si>
    <t>国体参加履歴</t>
    <rPh sb="0" eb="2">
      <t>コクタイ</t>
    </rPh>
    <rPh sb="2" eb="4">
      <t>サンカ</t>
    </rPh>
    <rPh sb="4" eb="6">
      <t>リレキ</t>
    </rPh>
    <phoneticPr fontId="2"/>
  </si>
  <si>
    <t>過去５年間に国体参加歴がある場合、参加大会を入力してください。</t>
    <rPh sb="0" eb="2">
      <t>カコ</t>
    </rPh>
    <rPh sb="3" eb="5">
      <t>ネンカン</t>
    </rPh>
    <rPh sb="6" eb="8">
      <t>コクタイ</t>
    </rPh>
    <rPh sb="8" eb="10">
      <t>サンカ</t>
    </rPh>
    <rPh sb="10" eb="11">
      <t>レキ</t>
    </rPh>
    <rPh sb="14" eb="16">
      <t>バアイ</t>
    </rPh>
    <rPh sb="17" eb="19">
      <t>サンカ</t>
    </rPh>
    <rPh sb="19" eb="21">
      <t>タイカイ</t>
    </rPh>
    <rPh sb="22" eb="24">
      <t>ニュウリョク</t>
    </rPh>
    <phoneticPr fontId="2"/>
  </si>
  <si>
    <t>区分</t>
    <rPh sb="0" eb="2">
      <t>クブン</t>
    </rPh>
    <phoneticPr fontId="2"/>
  </si>
  <si>
    <t>種目</t>
    <rPh sb="0" eb="2">
      <t>シュモク</t>
    </rPh>
    <phoneticPr fontId="2"/>
  </si>
  <si>
    <t>区分とは、少年Ａ・Ｂ・成年</t>
    <rPh sb="0" eb="2">
      <t>クブン</t>
    </rPh>
    <rPh sb="5" eb="7">
      <t>ショウネン</t>
    </rPh>
    <rPh sb="11" eb="13">
      <t>セイネン</t>
    </rPh>
    <phoneticPr fontId="2"/>
  </si>
  <si>
    <t>種目は、距離と、自由形・平泳ぎ・背泳ぎ・ﾊﾞﾀﾌﾗｲ・個人ﾒﾄﾞﾚｰを入力してください。</t>
    <rPh sb="0" eb="2">
      <t>シュモク</t>
    </rPh>
    <rPh sb="4" eb="6">
      <t>キョリ</t>
    </rPh>
    <rPh sb="8" eb="11">
      <t>ジユウガタ</t>
    </rPh>
    <rPh sb="12" eb="14">
      <t>ヒラオヨ</t>
    </rPh>
    <rPh sb="16" eb="18">
      <t>セオヨ</t>
    </rPh>
    <rPh sb="27" eb="29">
      <t>コジン</t>
    </rPh>
    <rPh sb="35" eb="37">
      <t>ニュウリョク</t>
    </rPh>
    <phoneticPr fontId="2"/>
  </si>
  <si>
    <t>申請日現在で、満年齢を入力してください。</t>
    <rPh sb="0" eb="2">
      <t>シンセイ</t>
    </rPh>
    <rPh sb="2" eb="3">
      <t>ヒ</t>
    </rPh>
    <rPh sb="3" eb="5">
      <t>ゲンザイ</t>
    </rPh>
    <rPh sb="7" eb="10">
      <t>マンネンレイ</t>
    </rPh>
    <rPh sb="11" eb="13">
      <t>ニュウリョク</t>
    </rPh>
    <phoneticPr fontId="2"/>
  </si>
  <si>
    <t>参加歴が無い場合は、空欄で構いません。</t>
    <rPh sb="0" eb="2">
      <t>サンカ</t>
    </rPh>
    <rPh sb="2" eb="3">
      <t>レキ</t>
    </rPh>
    <rPh sb="4" eb="5">
      <t>ナ</t>
    </rPh>
    <rPh sb="6" eb="8">
      <t>バアイ</t>
    </rPh>
    <rPh sb="10" eb="12">
      <t>クウラン</t>
    </rPh>
    <rPh sb="13" eb="14">
      <t>カマ</t>
    </rPh>
    <phoneticPr fontId="2"/>
  </si>
  <si>
    <t>タイムは50ｍ種目であっても、0:00.00の位で入力してください。</t>
    <rPh sb="7" eb="9">
      <t>シュモク</t>
    </rPh>
    <rPh sb="23" eb="24">
      <t>クライ</t>
    </rPh>
    <rPh sb="25" eb="27">
      <t>ニュウリョク</t>
    </rPh>
    <phoneticPr fontId="2"/>
  </si>
  <si>
    <t>性別～ｍまでは、セルをクリックすると、⇓マークが表示されるので、リストから選んでください。</t>
    <rPh sb="0" eb="2">
      <t>セイベツ</t>
    </rPh>
    <rPh sb="24" eb="26">
      <t>ヒョウジ</t>
    </rPh>
    <rPh sb="37" eb="38">
      <t>エラ</t>
    </rPh>
    <phoneticPr fontId="2"/>
  </si>
  <si>
    <t>ナショナル・％・ランクは自動で計算されます。</t>
    <rPh sb="12" eb="14">
      <t>ジドウ</t>
    </rPh>
    <rPh sb="15" eb="17">
      <t>ケイサン</t>
    </rPh>
    <phoneticPr fontId="2"/>
  </si>
  <si>
    <t>の欄のみ入力してください。</t>
    <rPh sb="1" eb="2">
      <t>ラン</t>
    </rPh>
    <rPh sb="4" eb="6">
      <t>ニュウリョク</t>
    </rPh>
    <phoneticPr fontId="2"/>
  </si>
  <si>
    <t>ナショナル記録を基準とし、以下の達成％によりランク別に指定する</t>
    <rPh sb="5" eb="7">
      <t>キロク</t>
    </rPh>
    <rPh sb="8" eb="10">
      <t>キジュン</t>
    </rPh>
    <rPh sb="13" eb="15">
      <t>イカ</t>
    </rPh>
    <rPh sb="16" eb="18">
      <t>タッセイ</t>
    </rPh>
    <rPh sb="25" eb="26">
      <t>ベツ</t>
    </rPh>
    <rPh sb="27" eb="29">
      <t>シテイ</t>
    </rPh>
    <phoneticPr fontId="2"/>
  </si>
  <si>
    <t>Ｓ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</si>
  <si>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</si>
  <si>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</si>
  <si>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</si>
  <si>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</si>
  <si>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</si>
  <si>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</si>
  <si>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※ただし、日本選手権、ワールドカップ、ジャパンオープンの標準記録突破者はＡランクに指定</t>
    <rPh sb="5" eb="7">
      <t>ニホン</t>
    </rPh>
    <rPh sb="7" eb="10">
      <t>センシュケン</t>
    </rPh>
    <rPh sb="28" eb="30">
      <t>ヒョウジュン</t>
    </rPh>
    <rPh sb="30" eb="32">
      <t>キロク</t>
    </rPh>
    <rPh sb="32" eb="34">
      <t>トッパ</t>
    </rPh>
    <rPh sb="34" eb="35">
      <t>シャ</t>
    </rPh>
    <rPh sb="41" eb="43">
      <t>シテイ</t>
    </rPh>
    <phoneticPr fontId="2"/>
  </si>
  <si>
    <t>上記ランクとは別に、インターハイ、国体、全国中学の標準記録突破者（参加決定者）は別途指定のある場合に</t>
    <rPh sb="0" eb="2">
      <t>ジョウキ</t>
    </rPh>
    <rPh sb="7" eb="8">
      <t>ベツ</t>
    </rPh>
    <rPh sb="17" eb="19">
      <t>コクタイ</t>
    </rPh>
    <rPh sb="20" eb="22">
      <t>ゼンコク</t>
    </rPh>
    <rPh sb="22" eb="24">
      <t>チュウガク</t>
    </rPh>
    <rPh sb="25" eb="27">
      <t>ヒョウジュン</t>
    </rPh>
    <rPh sb="27" eb="29">
      <t>キロク</t>
    </rPh>
    <rPh sb="29" eb="31">
      <t>トッパ</t>
    </rPh>
    <rPh sb="31" eb="32">
      <t>シャ</t>
    </rPh>
    <rPh sb="33" eb="35">
      <t>サンカ</t>
    </rPh>
    <rPh sb="35" eb="37">
      <t>ケッテイ</t>
    </rPh>
    <rPh sb="37" eb="38">
      <t>シャ</t>
    </rPh>
    <rPh sb="40" eb="42">
      <t>ベット</t>
    </rPh>
    <rPh sb="42" eb="44">
      <t>シテイ</t>
    </rPh>
    <rPh sb="47" eb="49">
      <t>バアイ</t>
    </rPh>
    <phoneticPr fontId="2"/>
  </si>
  <si>
    <t>強化事業への参加が出来る場合がある。（その都度、強化合宿等の要項にて確認のこと）</t>
    <rPh sb="0" eb="2">
      <t>キョウカ</t>
    </rPh>
    <rPh sb="2" eb="4">
      <t>ジギョウ</t>
    </rPh>
    <rPh sb="6" eb="8">
      <t>サンカ</t>
    </rPh>
    <rPh sb="9" eb="11">
      <t>デキ</t>
    </rPh>
    <rPh sb="12" eb="14">
      <t>バアイ</t>
    </rPh>
    <rPh sb="21" eb="23">
      <t>ツド</t>
    </rPh>
    <rPh sb="24" eb="26">
      <t>キョウカ</t>
    </rPh>
    <rPh sb="26" eb="28">
      <t>ガッシュク</t>
    </rPh>
    <rPh sb="28" eb="29">
      <t>トウ</t>
    </rPh>
    <rPh sb="30" eb="32">
      <t>ヨウコウ</t>
    </rPh>
    <rPh sb="34" eb="36">
      <t>カクニン</t>
    </rPh>
    <phoneticPr fontId="2"/>
  </si>
  <si>
    <t>強化合宿の参加費は、特に指定の無い場合は、以下のように区別する</t>
    <rPh sb="0" eb="2">
      <t>キョウカ</t>
    </rPh>
    <rPh sb="2" eb="4">
      <t>ガッシュク</t>
    </rPh>
    <rPh sb="5" eb="7">
      <t>サンカ</t>
    </rPh>
    <rPh sb="7" eb="8">
      <t>ヒ</t>
    </rPh>
    <rPh sb="10" eb="11">
      <t>トク</t>
    </rPh>
    <rPh sb="12" eb="14">
      <t>シテイ</t>
    </rPh>
    <rPh sb="15" eb="16">
      <t>ナ</t>
    </rPh>
    <rPh sb="17" eb="19">
      <t>バアイ</t>
    </rPh>
    <rPh sb="21" eb="23">
      <t>イカ</t>
    </rPh>
    <rPh sb="27" eb="29">
      <t>クベツ</t>
    </rPh>
    <phoneticPr fontId="2"/>
  </si>
  <si>
    <t>Ｓ～Ｃ</t>
    <phoneticPr fontId="2"/>
  </si>
  <si>
    <t>Ｄ～Ｅ</t>
    <phoneticPr fontId="2"/>
  </si>
  <si>
    <t>指定選手氏名</t>
    <rPh sb="0" eb="2">
      <t>シテイ</t>
    </rPh>
    <rPh sb="2" eb="4">
      <t>センシュ</t>
    </rPh>
    <rPh sb="4" eb="6">
      <t>シメイ</t>
    </rPh>
    <phoneticPr fontId="2"/>
  </si>
  <si>
    <t>よみ</t>
    <phoneticPr fontId="2"/>
  </si>
  <si>
    <t>種目</t>
    <rPh sb="0" eb="2">
      <t>シュモク</t>
    </rPh>
    <phoneticPr fontId="2"/>
  </si>
  <si>
    <t>性別</t>
    <rPh sb="0" eb="2">
      <t>セイベツ</t>
    </rPh>
    <phoneticPr fontId="2"/>
  </si>
  <si>
    <t>距離</t>
    <rPh sb="0" eb="2">
      <t>キョリ</t>
    </rPh>
    <phoneticPr fontId="2"/>
  </si>
  <si>
    <t>タイム</t>
    <phoneticPr fontId="2"/>
  </si>
  <si>
    <t>ランク</t>
    <phoneticPr fontId="2"/>
  </si>
  <si>
    <t>％</t>
    <phoneticPr fontId="2"/>
  </si>
  <si>
    <t>申請日</t>
    <rPh sb="0" eb="2">
      <t>シンセイ</t>
    </rPh>
    <rPh sb="2" eb="3">
      <t>ヒ</t>
    </rPh>
    <phoneticPr fontId="2"/>
  </si>
  <si>
    <t>生年月日（西暦）</t>
  </si>
  <si>
    <t>年齢（申請日現在）</t>
  </si>
  <si>
    <t>選手住所</t>
  </si>
  <si>
    <t>選手郵便番号</t>
  </si>
  <si>
    <t>選手連絡先</t>
  </si>
  <si>
    <t>学校名</t>
  </si>
  <si>
    <t>学年</t>
  </si>
  <si>
    <t>学校住所</t>
  </si>
  <si>
    <t>学校郵便番号</t>
  </si>
  <si>
    <t>学校長名</t>
  </si>
  <si>
    <t>学校長ﾌﾘｶﾞﾅ</t>
  </si>
  <si>
    <t>担当教員名</t>
  </si>
  <si>
    <t>教員ﾌﾘｶﾞﾅ</t>
  </si>
  <si>
    <t>学校連絡先</t>
  </si>
  <si>
    <t>所属クラブ</t>
  </si>
  <si>
    <t>登録団体番号</t>
  </si>
  <si>
    <t>所属クラブ住所</t>
  </si>
  <si>
    <t>所属クラブ郵便番号</t>
  </si>
  <si>
    <t>クラブ担当コーチ</t>
  </si>
  <si>
    <t>コーチﾌﾘｶﾞﾅ</t>
  </si>
  <si>
    <t>樹立大会名</t>
  </si>
  <si>
    <t>樹立日</t>
  </si>
  <si>
    <t>樹立区分</t>
  </si>
  <si>
    <t>クラブ（電話）</t>
    <phoneticPr fontId="2"/>
  </si>
  <si>
    <t>クラブ（Ｆａｘ）</t>
    <phoneticPr fontId="2"/>
  </si>
  <si>
    <t>その他、規定に定めていない事項で、必要なことがあれば、競泳委員会において検討し、決定する。</t>
    <rPh sb="2" eb="3">
      <t>タ</t>
    </rPh>
    <rPh sb="4" eb="6">
      <t>キテイ</t>
    </rPh>
    <rPh sb="7" eb="8">
      <t>サダ</t>
    </rPh>
    <rPh sb="13" eb="15">
      <t>ジコウ</t>
    </rPh>
    <rPh sb="17" eb="19">
      <t>ヒツヨウ</t>
    </rPh>
    <rPh sb="27" eb="29">
      <t>キョウエイ</t>
    </rPh>
    <rPh sb="29" eb="32">
      <t>イインカイ</t>
    </rPh>
    <rPh sb="36" eb="38">
      <t>ケントウ</t>
    </rPh>
    <rPh sb="40" eb="42">
      <t>ケッテイ</t>
    </rPh>
    <phoneticPr fontId="2"/>
  </si>
  <si>
    <t>選手の住所の郵便番号７ケタを続けて入力してください。ハイフンは入力必要ありません。</t>
    <rPh sb="0" eb="2">
      <t>センシュ</t>
    </rPh>
    <rPh sb="3" eb="5">
      <t>ジュウショ</t>
    </rPh>
    <rPh sb="6" eb="10">
      <t>ユウビンバンゴウ</t>
    </rPh>
    <rPh sb="14" eb="15">
      <t>ツヅ</t>
    </rPh>
    <rPh sb="17" eb="19">
      <t>ニュウリョク</t>
    </rPh>
    <rPh sb="31" eb="33">
      <t>ニュウリョク</t>
    </rPh>
    <rPh sb="33" eb="35">
      <t>ヒツヨウ</t>
    </rPh>
    <phoneticPr fontId="2"/>
  </si>
  <si>
    <t>所属学校の郵便番号７ケタを続けて入力してください。ハイフンは入力必要ありません。</t>
    <rPh sb="0" eb="2">
      <t>ショゾク</t>
    </rPh>
    <rPh sb="2" eb="4">
      <t>ガッコウ</t>
    </rPh>
    <rPh sb="5" eb="9">
      <t>ユウビンバンゴウ</t>
    </rPh>
    <rPh sb="13" eb="14">
      <t>ツヅ</t>
    </rPh>
    <rPh sb="16" eb="18">
      <t>ニュウリョク</t>
    </rPh>
    <rPh sb="30" eb="32">
      <t>ニュウリョク</t>
    </rPh>
    <rPh sb="32" eb="34">
      <t>ヒツヨウ</t>
    </rPh>
    <phoneticPr fontId="2"/>
  </si>
  <si>
    <t>所属（学校）の登録番号を入力してください。</t>
    <rPh sb="0" eb="2">
      <t>ショゾク</t>
    </rPh>
    <rPh sb="3" eb="5">
      <t>ガッコウ</t>
    </rPh>
    <rPh sb="7" eb="9">
      <t>トウロク</t>
    </rPh>
    <rPh sb="9" eb="11">
      <t>バンゴウ</t>
    </rPh>
    <rPh sb="12" eb="14">
      <t>ニュウリョク</t>
    </rPh>
    <phoneticPr fontId="2"/>
  </si>
  <si>
    <t>登録学校団体番号</t>
    <rPh sb="0" eb="2">
      <t>トウロク</t>
    </rPh>
    <rPh sb="2" eb="4">
      <t>ガッコウ</t>
    </rPh>
    <rPh sb="4" eb="6">
      <t>ダンタイ</t>
    </rPh>
    <rPh sb="6" eb="8">
      <t>バンゴウ</t>
    </rPh>
    <phoneticPr fontId="2"/>
  </si>
  <si>
    <t>所属クラブの郵便番号７ケタを続けて入力してください。ハイフンは入力必要ありません。</t>
    <rPh sb="0" eb="2">
      <t>ショゾク</t>
    </rPh>
    <rPh sb="6" eb="10">
      <t>ユウビンバンゴウ</t>
    </rPh>
    <rPh sb="14" eb="15">
      <t>ツヅ</t>
    </rPh>
    <rPh sb="17" eb="19">
      <t>ニュウリョク</t>
    </rPh>
    <rPh sb="31" eb="33">
      <t>ニュウリョク</t>
    </rPh>
    <rPh sb="33" eb="35">
      <t>ヒツヨウ</t>
    </rPh>
    <phoneticPr fontId="2"/>
  </si>
  <si>
    <t>予選</t>
    <rPh sb="0" eb="2">
      <t>ヨセン</t>
    </rPh>
    <phoneticPr fontId="2"/>
  </si>
  <si>
    <t>決勝</t>
    <rPh sb="0" eb="2">
      <t>ケッショウ</t>
    </rPh>
    <phoneticPr fontId="2"/>
  </si>
  <si>
    <t>準決勝</t>
    <rPh sb="0" eb="3">
      <t>ジュンケッショウ</t>
    </rPh>
    <phoneticPr fontId="2"/>
  </si>
  <si>
    <t>ｽｲﾑｵﾌ</t>
    <phoneticPr fontId="2"/>
  </si>
  <si>
    <t>ﾀｲﾑ決勝</t>
    <rPh sb="3" eb="5">
      <t>ケッショウ</t>
    </rPh>
    <phoneticPr fontId="2"/>
  </si>
  <si>
    <t>予選・決勝等の区分をリストから選んでください。</t>
    <rPh sb="0" eb="2">
      <t>ヨセン</t>
    </rPh>
    <rPh sb="3" eb="5">
      <t>ケッショウ</t>
    </rPh>
    <rPh sb="5" eb="6">
      <t>トウ</t>
    </rPh>
    <rPh sb="7" eb="9">
      <t>クブン</t>
    </rPh>
    <rPh sb="15" eb="16">
      <t>エラ</t>
    </rPh>
    <phoneticPr fontId="2"/>
  </si>
  <si>
    <t>女子中学1自由形800</t>
    <rPh sb="5" eb="8">
      <t>ジユウガタ</t>
    </rPh>
    <phoneticPr fontId="2"/>
  </si>
  <si>
    <t>女子中学2自由形800</t>
    <rPh sb="5" eb="8">
      <t>ジユウガタ</t>
    </rPh>
    <phoneticPr fontId="2"/>
  </si>
  <si>
    <t>女子中学3自由形800</t>
    <rPh sb="5" eb="8">
      <t>ジユウガタ</t>
    </rPh>
    <phoneticPr fontId="2"/>
  </si>
  <si>
    <t>女子高校1自由形800</t>
    <rPh sb="5" eb="8">
      <t>ジユウガタ</t>
    </rPh>
    <phoneticPr fontId="2"/>
  </si>
  <si>
    <t>女子高校2自由形800</t>
    <rPh sb="5" eb="8">
      <t>ジユウガタ</t>
    </rPh>
    <phoneticPr fontId="2"/>
  </si>
  <si>
    <t>女子高校3自由形800</t>
    <rPh sb="5" eb="8">
      <t>ジユウガタ</t>
    </rPh>
    <phoneticPr fontId="2"/>
  </si>
  <si>
    <t>水着・シャツサイズ</t>
    <rPh sb="0" eb="2">
      <t>ミズギ</t>
    </rPh>
    <phoneticPr fontId="2"/>
  </si>
  <si>
    <t>水着・Ｔシャツのサイズを記入してください。</t>
    <rPh sb="0" eb="2">
      <t>ミズギ</t>
    </rPh>
    <rPh sb="12" eb="14">
      <t>キニュウ</t>
    </rPh>
    <phoneticPr fontId="2"/>
  </si>
  <si>
    <t>水着</t>
    <rPh sb="0" eb="2">
      <t>ミズギ</t>
    </rPh>
    <phoneticPr fontId="2"/>
  </si>
  <si>
    <t>Ｔシャツ</t>
    <phoneticPr fontId="2"/>
  </si>
  <si>
    <t>その他</t>
    <rPh sb="2" eb="3">
      <t>タ</t>
    </rPh>
    <phoneticPr fontId="2"/>
  </si>
  <si>
    <t>M</t>
    <phoneticPr fontId="2"/>
  </si>
  <si>
    <t>S</t>
    <phoneticPr fontId="2"/>
  </si>
  <si>
    <t>L</t>
    <phoneticPr fontId="2"/>
  </si>
  <si>
    <t>SS</t>
    <phoneticPr fontId="2"/>
  </si>
  <si>
    <t>MS</t>
    <phoneticPr fontId="2"/>
  </si>
  <si>
    <t>100%以内</t>
    <rPh sb="4" eb="6">
      <t>イナイ</t>
    </rPh>
    <phoneticPr fontId="2"/>
  </si>
  <si>
    <t>101%以内</t>
    <rPh sb="4" eb="6">
      <t>イナイ</t>
    </rPh>
    <phoneticPr fontId="2"/>
  </si>
  <si>
    <t>102%以内</t>
    <rPh sb="4" eb="6">
      <t>イナイ</t>
    </rPh>
    <phoneticPr fontId="2"/>
  </si>
  <si>
    <t>103%以内</t>
    <rPh sb="4" eb="6">
      <t>イナイ</t>
    </rPh>
    <phoneticPr fontId="2"/>
  </si>
  <si>
    <t>104%以内</t>
    <rPh sb="4" eb="6">
      <t>イナイ</t>
    </rPh>
    <phoneticPr fontId="2"/>
  </si>
  <si>
    <t>105%以内</t>
    <rPh sb="4" eb="6">
      <t>イナイ</t>
    </rPh>
    <phoneticPr fontId="2"/>
  </si>
  <si>
    <t>106%以内</t>
    <rPh sb="4" eb="6">
      <t>イナイ</t>
    </rPh>
    <phoneticPr fontId="2"/>
  </si>
  <si>
    <t>標準記録突破がある場合は「○」を入力してください。</t>
    <phoneticPr fontId="2"/>
  </si>
  <si>
    <t>国体</t>
    <rPh sb="0" eb="2">
      <t>コクタイ</t>
    </rPh>
    <phoneticPr fontId="2"/>
  </si>
  <si>
    <t>ＪＰＮｵｰﾌﾟﾝ</t>
    <phoneticPr fontId="2"/>
  </si>
  <si>
    <t>日本選手権</t>
    <rPh sb="0" eb="2">
      <t>ニホン</t>
    </rPh>
    <rPh sb="2" eb="5">
      <t>センシュケン</t>
    </rPh>
    <phoneticPr fontId="2"/>
  </si>
  <si>
    <t>標準突破調査</t>
    <rPh sb="0" eb="2">
      <t>ヒョウジュン</t>
    </rPh>
    <rPh sb="2" eb="4">
      <t>トッパ</t>
    </rPh>
    <rPh sb="4" eb="6">
      <t>チョウサ</t>
    </rPh>
    <phoneticPr fontId="2"/>
  </si>
  <si>
    <t>以下の情報は、岡山県水泳連盟　競泳強化事業以外には使用いたしません。</t>
    <rPh sb="0" eb="2">
      <t>イカ</t>
    </rPh>
    <rPh sb="3" eb="5">
      <t>ジョウホウ</t>
    </rPh>
    <rPh sb="7" eb="10">
      <t>オカヤマケン</t>
    </rPh>
    <rPh sb="10" eb="12">
      <t>スイエイ</t>
    </rPh>
    <rPh sb="12" eb="14">
      <t>レンメイ</t>
    </rPh>
    <rPh sb="15" eb="17">
      <t>キョウエイ</t>
    </rPh>
    <rPh sb="17" eb="19">
      <t>キョウカ</t>
    </rPh>
    <rPh sb="19" eb="21">
      <t>ジギョウ</t>
    </rPh>
    <rPh sb="21" eb="23">
      <t>イガイ</t>
    </rPh>
    <rPh sb="25" eb="27">
      <t>シヨウ</t>
    </rPh>
    <phoneticPr fontId="2"/>
  </si>
  <si>
    <t>SSS</t>
    <phoneticPr fontId="2"/>
  </si>
  <si>
    <t>XO</t>
    <phoneticPr fontId="2"/>
  </si>
  <si>
    <t>S</t>
    <phoneticPr fontId="2"/>
  </si>
  <si>
    <t>M</t>
    <phoneticPr fontId="2"/>
  </si>
  <si>
    <t>L</t>
    <phoneticPr fontId="2"/>
  </si>
  <si>
    <t>自由形</t>
  </si>
  <si>
    <t>背泳ぎ</t>
  </si>
  <si>
    <t>平泳ぎ</t>
  </si>
  <si>
    <t>バタフライ</t>
  </si>
  <si>
    <t>個人メドレー</t>
  </si>
  <si>
    <t>男子中学1自由形800</t>
    <rPh sb="0" eb="2">
      <t>ダンシ</t>
    </rPh>
    <rPh sb="2" eb="4">
      <t>チュウガク</t>
    </rPh>
    <rPh sb="5" eb="8">
      <t>ジユウガタ</t>
    </rPh>
    <phoneticPr fontId="2"/>
  </si>
  <si>
    <t>男子高校3自由形800</t>
    <rPh sb="0" eb="2">
      <t>ダンシ</t>
    </rPh>
    <rPh sb="2" eb="4">
      <t>コウコウ</t>
    </rPh>
    <rPh sb="5" eb="8">
      <t>ジユウガタ</t>
    </rPh>
    <phoneticPr fontId="2"/>
  </si>
  <si>
    <t>男子高校2自由形800</t>
    <rPh sb="0" eb="2">
      <t>ダンシ</t>
    </rPh>
    <rPh sb="2" eb="4">
      <t>コウコウ</t>
    </rPh>
    <rPh sb="5" eb="8">
      <t>ジユウガタ</t>
    </rPh>
    <phoneticPr fontId="2"/>
  </si>
  <si>
    <t>男子高校1自由形800</t>
    <rPh sb="0" eb="2">
      <t>ダンシ</t>
    </rPh>
    <rPh sb="2" eb="4">
      <t>コウコウ</t>
    </rPh>
    <rPh sb="5" eb="8">
      <t>ジユウガタ</t>
    </rPh>
    <phoneticPr fontId="2"/>
  </si>
  <si>
    <t>男子中学3自由形800</t>
    <rPh sb="0" eb="2">
      <t>ダンシ</t>
    </rPh>
    <rPh sb="2" eb="4">
      <t>チュウガク</t>
    </rPh>
    <rPh sb="5" eb="8">
      <t>ジユウガタ</t>
    </rPh>
    <phoneticPr fontId="2"/>
  </si>
  <si>
    <t>男子中学2自由形800</t>
    <rPh sb="0" eb="2">
      <t>ダンシ</t>
    </rPh>
    <rPh sb="2" eb="4">
      <t>チュウガク</t>
    </rPh>
    <rPh sb="5" eb="8">
      <t>ジユウガタ</t>
    </rPh>
    <phoneticPr fontId="2"/>
  </si>
  <si>
    <t>女子中学1自由形1500</t>
    <rPh sb="5" eb="8">
      <t>ジユウガタ</t>
    </rPh>
    <phoneticPr fontId="2"/>
  </si>
  <si>
    <t>女子中学2自由形1500</t>
    <rPh sb="5" eb="8">
      <t>ジユウガタ</t>
    </rPh>
    <phoneticPr fontId="2"/>
  </si>
  <si>
    <t>女子中学3自由形1500</t>
    <rPh sb="5" eb="8">
      <t>ジユウガタ</t>
    </rPh>
    <phoneticPr fontId="2"/>
  </si>
  <si>
    <t>女子高校1自由形1500</t>
    <rPh sb="5" eb="8">
      <t>ジユウガタ</t>
    </rPh>
    <phoneticPr fontId="2"/>
  </si>
  <si>
    <t>女子高校2自由形1500</t>
    <rPh sb="5" eb="8">
      <t>ジユウガタ</t>
    </rPh>
    <phoneticPr fontId="2"/>
  </si>
  <si>
    <t>女子高校3自由形1500</t>
    <rPh sb="5" eb="8">
      <t>ジユウガタ</t>
    </rPh>
    <phoneticPr fontId="2"/>
  </si>
  <si>
    <t>高3・高2</t>
    <rPh sb="0" eb="1">
      <t>コウ</t>
    </rPh>
    <rPh sb="3" eb="4">
      <t>コウ</t>
    </rPh>
    <phoneticPr fontId="14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</si>
  <si>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</si>
  <si>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</si>
  <si>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</si>
  <si>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</si>
  <si>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</si>
  <si>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</si>
  <si>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高1・中3</t>
    <rPh sb="3" eb="4">
      <t>チュウ</t>
    </rPh>
    <phoneticPr fontId="14"/>
  </si>
  <si>
    <t>中２・中1</t>
    <rPh sb="0" eb="1">
      <t>チュウ</t>
    </rPh>
    <rPh sb="3" eb="4">
      <t>チュウ</t>
    </rPh>
    <phoneticPr fontId="14"/>
  </si>
  <si>
    <t>中2・中1</t>
    <rPh sb="0" eb="1">
      <t>チュウ</t>
    </rPh>
    <rPh sb="3" eb="4">
      <t>チュウ</t>
    </rPh>
    <phoneticPr fontId="14"/>
  </si>
  <si>
    <t>高校1年　中学３年</t>
    <rPh sb="0" eb="2">
      <t>コウコウ</t>
    </rPh>
    <rPh sb="3" eb="4">
      <t>ネン</t>
    </rPh>
    <rPh sb="5" eb="7">
      <t xml:space="preserve">チュウガク </t>
    </rPh>
    <rPh sb="8" eb="9">
      <t xml:space="preserve">ネン </t>
    </rPh>
    <phoneticPr fontId="2"/>
  </si>
  <si>
    <t>中学2年　中学１年</t>
    <rPh sb="0" eb="2">
      <t>チュウガク</t>
    </rPh>
    <rPh sb="3" eb="4">
      <t>ネン</t>
    </rPh>
    <rPh sb="5" eb="7">
      <t xml:space="preserve">チュウガク </t>
    </rPh>
    <rPh sb="8" eb="9">
      <t xml:space="preserve">ネン </t>
    </rPh>
    <phoneticPr fontId="2"/>
  </si>
  <si>
    <t>メール返信アドレス   okayamaswimteam33@gmail.com</t>
    <rPh sb="3" eb="5">
      <t>ヘンシン</t>
    </rPh>
    <phoneticPr fontId="2"/>
  </si>
  <si>
    <t>※樹立大会終了後、7日以内に所定のメールアドレスに送信する。</t>
    <rPh sb="1" eb="3">
      <t xml:space="preserve">ジュリツ </t>
    </rPh>
    <rPh sb="3" eb="5">
      <t xml:space="preserve">タイカイ </t>
    </rPh>
    <rPh sb="5" eb="8">
      <t xml:space="preserve">シュウリョウゴ </t>
    </rPh>
    <rPh sb="10" eb="11">
      <t xml:space="preserve">ニチ </t>
    </rPh>
    <rPh sb="11" eb="13">
      <t xml:space="preserve">イナイニ </t>
    </rPh>
    <rPh sb="14" eb="16">
      <t xml:space="preserve">ショテイノ </t>
    </rPh>
    <rPh sb="25" eb="27">
      <t xml:space="preserve">ソウシンスル </t>
    </rPh>
    <phoneticPr fontId="2"/>
  </si>
  <si>
    <t>okayamaswimteam33@gmail.com</t>
    <phoneticPr fontId="2"/>
  </si>
  <si>
    <t>第75回　鹿児島</t>
    <rPh sb="0" eb="1">
      <t>ダイ</t>
    </rPh>
    <rPh sb="3" eb="4">
      <t>カイ</t>
    </rPh>
    <rPh sb="5" eb="8">
      <t>カゴシマ</t>
    </rPh>
    <phoneticPr fontId="2"/>
  </si>
  <si>
    <t>第76回　三重</t>
    <rPh sb="0" eb="1">
      <t>ダイ</t>
    </rPh>
    <rPh sb="3" eb="4">
      <t>カイ</t>
    </rPh>
    <rPh sb="5" eb="7">
      <t>ミエ</t>
    </rPh>
    <phoneticPr fontId="2"/>
  </si>
  <si>
    <t>選手のフリガナ（半角）を入力してください。</t>
    <rPh sb="0" eb="2">
      <t>センシュ</t>
    </rPh>
    <rPh sb="8" eb="10">
      <t>ハンカク</t>
    </rPh>
    <rPh sb="12" eb="14">
      <t>ニュウリョク</t>
    </rPh>
    <phoneticPr fontId="2"/>
  </si>
  <si>
    <t>学校長のフリガナ（半角）を入力してください。</t>
    <rPh sb="0" eb="3">
      <t>ガッコウチョウ</t>
    </rPh>
    <rPh sb="9" eb="11">
      <t>ハンカク</t>
    </rPh>
    <rPh sb="13" eb="15">
      <t>ニュウリョク</t>
    </rPh>
    <phoneticPr fontId="2"/>
  </si>
  <si>
    <t>担当教員のフリガナ（半角）を入力してください。</t>
    <rPh sb="0" eb="2">
      <t>タントウ</t>
    </rPh>
    <rPh sb="2" eb="4">
      <t>キョウイン</t>
    </rPh>
    <rPh sb="10" eb="12">
      <t>ハンカク</t>
    </rPh>
    <rPh sb="14" eb="16">
      <t>ニュウリョク</t>
    </rPh>
    <phoneticPr fontId="2"/>
  </si>
  <si>
    <t>コーチのフリガナ（半角）を入力してください。</t>
    <rPh sb="9" eb="11">
      <t>ハンカク</t>
    </rPh>
    <rPh sb="13" eb="15">
      <t>ニュウリョク</t>
    </rPh>
    <phoneticPr fontId="2"/>
  </si>
  <si>
    <t>第77回　栃木</t>
    <rPh sb="0" eb="1">
      <t>ダイ</t>
    </rPh>
    <rPh sb="3" eb="4">
      <t>カイ</t>
    </rPh>
    <rPh sb="5" eb="7">
      <t>トチギ</t>
    </rPh>
    <phoneticPr fontId="2"/>
  </si>
  <si>
    <t>高校3年　高校2年</t>
    <rPh sb="0" eb="2">
      <t>コウコウ</t>
    </rPh>
    <rPh sb="3" eb="4">
      <t xml:space="preserve">ネン </t>
    </rPh>
    <rPh sb="5" eb="7">
      <t xml:space="preserve">コウコウ </t>
    </rPh>
    <rPh sb="8" eb="9">
      <t>ネン</t>
    </rPh>
    <phoneticPr fontId="2"/>
  </si>
  <si>
    <t>一日　4,400円</t>
    <rPh sb="0" eb="2">
      <t>イチニチ</t>
    </rPh>
    <rPh sb="8" eb="9">
      <t>エン</t>
    </rPh>
    <phoneticPr fontId="2"/>
  </si>
  <si>
    <t>一日　6,600円</t>
    <rPh sb="0" eb="2">
      <t>イチニチ</t>
    </rPh>
    <rPh sb="8" eb="9">
      <t>エン</t>
    </rPh>
    <phoneticPr fontId="2"/>
  </si>
  <si>
    <t>鹿児島特別</t>
    <rPh sb="0" eb="3">
      <t>カゴシマ</t>
    </rPh>
    <rPh sb="3" eb="5">
      <t>トクベツ</t>
    </rPh>
    <phoneticPr fontId="2"/>
  </si>
  <si>
    <t>一日　2,200円</t>
    <rPh sb="0" eb="2">
      <t>イチニチ</t>
    </rPh>
    <rPh sb="8" eb="9">
      <t>エン</t>
    </rPh>
    <phoneticPr fontId="2"/>
  </si>
  <si>
    <t>第78回　佐賀</t>
    <rPh sb="0" eb="1">
      <t>ダイ</t>
    </rPh>
    <rPh sb="3" eb="4">
      <t>カイ</t>
    </rPh>
    <rPh sb="5" eb="7">
      <t>サガ</t>
    </rPh>
    <phoneticPr fontId="2"/>
  </si>
  <si>
    <t>2025年度　岡山県水泳連盟強化指定選手標準記録（男子）</t>
    <rPh sb="4" eb="6">
      <t>ネンド</t>
    </rPh>
    <rPh sb="7" eb="10">
      <t>オカヤマケン</t>
    </rPh>
    <rPh sb="10" eb="12">
      <t>スイエイ</t>
    </rPh>
    <rPh sb="12" eb="14">
      <t>レンメイ</t>
    </rPh>
    <rPh sb="14" eb="16">
      <t>キョウカ</t>
    </rPh>
    <rPh sb="16" eb="18">
      <t>シテイ</t>
    </rPh>
    <rPh sb="18" eb="20">
      <t>センシュ</t>
    </rPh>
    <rPh sb="20" eb="22">
      <t>ヒョウジュン</t>
    </rPh>
    <phoneticPr fontId="2"/>
  </si>
  <si>
    <t>2025年度　岡山県水泳連盟強化指定選手標準記録（女子）</t>
    <rPh sb="4" eb="6">
      <t>ネンド</t>
    </rPh>
    <rPh sb="7" eb="10">
      <t>オカヤマケン</t>
    </rPh>
    <rPh sb="10" eb="12">
      <t>スイエイ</t>
    </rPh>
    <rPh sb="12" eb="14">
      <t>レンメイ</t>
    </rPh>
    <rPh sb="14" eb="16">
      <t>キョウカ</t>
    </rPh>
    <rPh sb="16" eb="18">
      <t>シテイ</t>
    </rPh>
    <rPh sb="18" eb="20">
      <t>センシュ</t>
    </rPh>
    <rPh sb="20" eb="22">
      <t>ヒョウジュン</t>
    </rPh>
    <rPh sb="25" eb="26">
      <t>オンナ</t>
    </rPh>
    <phoneticPr fontId="2"/>
  </si>
  <si>
    <t>ナショナル標準記録　2026年度</t>
    <rPh sb="5" eb="7">
      <t>ヒョウジュン</t>
    </rPh>
    <rPh sb="7" eb="9">
      <t>キロク</t>
    </rPh>
    <rPh sb="14" eb="16">
      <t>ネンド</t>
    </rPh>
    <phoneticPr fontId="2"/>
  </si>
  <si>
    <t>令和8年度　岡山県水泳連盟　競泳強化ランク</t>
    <rPh sb="0" eb="2">
      <t>レイワ</t>
    </rPh>
    <rPh sb="3" eb="5">
      <t>ネンド</t>
    </rPh>
    <rPh sb="5" eb="7">
      <t>ヘイネンド</t>
    </rPh>
    <rPh sb="6" eb="9">
      <t>オカヤマケン</t>
    </rPh>
    <rPh sb="9" eb="11">
      <t>スイエイ</t>
    </rPh>
    <rPh sb="11" eb="13">
      <t>レンメイ</t>
    </rPh>
    <rPh sb="14" eb="16">
      <t>キョウエイ</t>
    </rPh>
    <rPh sb="16" eb="18">
      <t>キョウカ</t>
    </rPh>
    <phoneticPr fontId="2"/>
  </si>
  <si>
    <t>岡山県水泳連盟　令和8年度　競泳強化入力シート</t>
    <rPh sb="0" eb="3">
      <t>オカヤマケン</t>
    </rPh>
    <rPh sb="3" eb="5">
      <t>スイエイ</t>
    </rPh>
    <rPh sb="5" eb="7">
      <t>レンメイ</t>
    </rPh>
    <rPh sb="8" eb="10">
      <t>レイワ</t>
    </rPh>
    <rPh sb="11" eb="13">
      <t>ネンド</t>
    </rPh>
    <rPh sb="14" eb="16">
      <t>キョウエイ</t>
    </rPh>
    <rPh sb="16" eb="18">
      <t>キョウカ</t>
    </rPh>
    <rPh sb="18" eb="2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</si>
</sst>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m:ss.00"/>
    <numFmt numFmtId="177" formatCode="0.000_ "/>
    <numFmt numFmtId="178" formatCode="00"/>
    <numFmt numFmtId="179" formatCode="000\-0000"/>
    <numFmt numFmtId="180" formatCode="ss.00"/>
    <numFmt numFmtId="181" formatCode="m:ss.00"/>
  </numFmts>
  <fonts count="20" x14ac:knownFonts="1"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AR丸ゴシック体M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b/>
      <u/>
      <sz val="11"/>
      <color rgb="FFFF000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丸ゴシック体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17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8" xfId="0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176" fontId="0" fillId="4" borderId="14" xfId="0" applyNumberForma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0" fillId="5" borderId="19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9" xfId="0" applyFill="1" applyBorder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27" xfId="1" applyFont="1" applyBorder="1" applyAlignment="1">
      <alignment horizontal="center" vertical="center" shrinkToFit="1"/>
    </xf>
    <xf numFmtId="180" fontId="13" fillId="0" borderId="5" xfId="1" applyNumberFormat="1" applyFont="1" applyBorder="1" applyAlignment="1">
      <alignment vertical="center" shrinkToFit="1"/>
    </xf>
    <xf numFmtId="181" fontId="13" fillId="0" borderId="5" xfId="1" applyNumberFormat="1" applyFont="1" applyBorder="1" applyAlignment="1">
      <alignment vertical="center" shrinkToFit="1"/>
    </xf>
    <xf numFmtId="181" fontId="13" fillId="0" borderId="48" xfId="1" applyNumberFormat="1" applyFont="1" applyBorder="1" applyAlignment="1">
      <alignment vertical="center" shrinkToFit="1"/>
    </xf>
    <xf numFmtId="181" fontId="13" fillId="0" borderId="28" xfId="1" applyNumberFormat="1" applyFont="1" applyBorder="1" applyAlignment="1">
      <alignment vertical="center" shrinkToFit="1"/>
    </xf>
    <xf numFmtId="180" fontId="13" fillId="0" borderId="0" xfId="1" applyNumberFormat="1" applyFont="1" applyAlignment="1">
      <alignment vertical="center" shrinkToFit="1"/>
    </xf>
    <xf numFmtId="180" fontId="13" fillId="0" borderId="27" xfId="1" applyNumberFormat="1" applyFont="1" applyBorder="1" applyAlignment="1">
      <alignment vertical="center" shrinkToFit="1"/>
    </xf>
    <xf numFmtId="181" fontId="13" fillId="0" borderId="0" xfId="1" applyNumberFormat="1" applyFont="1" applyAlignment="1">
      <alignment vertical="center" shrinkToFit="1"/>
    </xf>
    <xf numFmtId="181" fontId="13" fillId="0" borderId="27" xfId="1" applyNumberFormat="1" applyFont="1" applyBorder="1" applyAlignment="1">
      <alignment vertical="center" shrinkToFit="1"/>
    </xf>
    <xf numFmtId="181" fontId="13" fillId="0" borderId="29" xfId="1" applyNumberFormat="1" applyFont="1" applyBorder="1" applyAlignment="1">
      <alignment vertical="center" shrinkToFit="1"/>
    </xf>
    <xf numFmtId="181" fontId="13" fillId="0" borderId="4" xfId="1" applyNumberFormat="1" applyFont="1" applyBorder="1" applyAlignment="1">
      <alignment vertical="center" shrinkToFit="1"/>
    </xf>
    <xf numFmtId="0" fontId="13" fillId="0" borderId="29" xfId="1" applyFont="1" applyBorder="1" applyAlignment="1">
      <alignment horizontal="center" vertical="center" shrinkToFit="1"/>
    </xf>
    <xf numFmtId="180" fontId="13" fillId="0" borderId="29" xfId="1" applyNumberFormat="1" applyFont="1" applyBorder="1" applyAlignment="1">
      <alignment vertical="center" shrinkToFit="1"/>
    </xf>
    <xf numFmtId="181" fontId="13" fillId="0" borderId="7" xfId="1" applyNumberFormat="1" applyFont="1" applyBorder="1" applyAlignment="1">
      <alignment vertical="center" shrinkToFit="1"/>
    </xf>
    <xf numFmtId="0" fontId="13" fillId="0" borderId="7" xfId="1" applyFont="1" applyBorder="1" applyAlignment="1">
      <alignment horizontal="center" vertical="center" shrinkToFit="1"/>
    </xf>
    <xf numFmtId="180" fontId="13" fillId="0" borderId="30" xfId="1" applyNumberFormat="1" applyFont="1" applyBorder="1" applyAlignment="1">
      <alignment vertical="center" shrinkToFit="1"/>
    </xf>
    <xf numFmtId="180" fontId="13" fillId="0" borderId="7" xfId="1" applyNumberFormat="1" applyFont="1" applyBorder="1" applyAlignment="1">
      <alignment vertical="center" shrinkToFit="1"/>
    </xf>
    <xf numFmtId="181" fontId="13" fillId="0" borderId="30" xfId="1" applyNumberFormat="1" applyFont="1" applyBorder="1" applyAlignment="1">
      <alignment vertical="center" shrinkToFit="1"/>
    </xf>
    <xf numFmtId="181" fontId="13" fillId="0" borderId="9" xfId="1" applyNumberFormat="1" applyFont="1" applyBorder="1" applyAlignment="1">
      <alignment vertical="center" shrinkToFit="1"/>
    </xf>
    <xf numFmtId="0" fontId="15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2" applyProtection="1">
      <alignment vertical="center"/>
    </xf>
    <xf numFmtId="0" fontId="13" fillId="0" borderId="0" xfId="1" applyFont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28" xfId="1" applyFont="1" applyBorder="1" applyAlignment="1">
      <alignment horizontal="center" vertical="center" shrinkToFit="1"/>
    </xf>
    <xf numFmtId="0" fontId="9" fillId="2" borderId="0" xfId="0" applyFont="1" applyFill="1">
      <alignment vertical="center"/>
    </xf>
    <xf numFmtId="0" fontId="9" fillId="4" borderId="5" xfId="0" applyFont="1" applyFill="1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80" fontId="19" fillId="0" borderId="5" xfId="1" applyNumberFormat="1" applyFont="1" applyBorder="1" applyAlignment="1">
      <alignment vertical="center" shrinkToFit="1"/>
    </xf>
    <xf numFmtId="181" fontId="19" fillId="0" borderId="5" xfId="1" applyNumberFormat="1" applyFont="1" applyBorder="1" applyAlignment="1">
      <alignment vertical="center" shrinkToFit="1"/>
    </xf>
    <xf numFmtId="181" fontId="19" fillId="0" borderId="48" xfId="1" applyNumberFormat="1" applyFont="1" applyBorder="1" applyAlignment="1">
      <alignment vertical="center" shrinkToFit="1"/>
    </xf>
    <xf numFmtId="181" fontId="19" fillId="0" borderId="28" xfId="1" applyNumberFormat="1" applyFont="1" applyBorder="1" applyAlignment="1">
      <alignment vertical="center" shrinkToFit="1"/>
    </xf>
    <xf numFmtId="180" fontId="13" fillId="0" borderId="3" xfId="1" applyNumberFormat="1" applyFont="1" applyBorder="1" applyAlignment="1">
      <alignment vertical="center" shrinkToFit="1"/>
    </xf>
    <xf numFmtId="0" fontId="0" fillId="4" borderId="25" xfId="0" applyFill="1" applyBorder="1" applyAlignment="1" applyProtection="1">
      <alignment horizontal="center" vertical="center"/>
      <protection locked="0"/>
    </xf>
    <xf numFmtId="181" fontId="18" fillId="0" borderId="7" xfId="0" applyNumberFormat="1" applyFont="1" applyBorder="1">
      <alignment vertical="center"/>
    </xf>
    <xf numFmtId="181" fontId="0" fillId="0" borderId="5" xfId="0" applyNumberFormat="1" applyBorder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4" borderId="44" xfId="0" applyFill="1" applyBorder="1" applyAlignment="1" applyProtection="1">
      <alignment horizontal="center" vertical="center"/>
      <protection locked="0"/>
    </xf>
    <xf numFmtId="0" fontId="0" fillId="4" borderId="45" xfId="0" applyFill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4" borderId="32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33" xfId="0" applyFill="1" applyBorder="1" applyAlignment="1" applyProtection="1">
      <alignment horizontal="left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14" fontId="0" fillId="4" borderId="34" xfId="0" applyNumberFormat="1" applyFill="1" applyBorder="1" applyAlignment="1" applyProtection="1">
      <alignment horizontal="left" vertical="center"/>
      <protection locked="0"/>
    </xf>
    <xf numFmtId="14" fontId="0" fillId="4" borderId="35" xfId="0" applyNumberForma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14" fontId="0" fillId="4" borderId="19" xfId="0" applyNumberFormat="1" applyFill="1" applyBorder="1" applyAlignment="1" applyProtection="1">
      <alignment horizontal="left" vertical="center"/>
      <protection locked="0"/>
    </xf>
    <xf numFmtId="14" fontId="0" fillId="4" borderId="22" xfId="0" applyNumberFormat="1" applyFill="1" applyBorder="1" applyAlignment="1" applyProtection="1">
      <alignment horizontal="left" vertical="center"/>
      <protection locked="0"/>
    </xf>
    <xf numFmtId="179" fontId="0" fillId="4" borderId="32" xfId="0" applyNumberFormat="1" applyFill="1" applyBorder="1" applyAlignment="1" applyProtection="1">
      <alignment horizontal="left" vertical="center"/>
      <protection locked="0"/>
    </xf>
    <xf numFmtId="179" fontId="0" fillId="4" borderId="5" xfId="0" applyNumberFormat="1" applyFill="1" applyBorder="1" applyAlignment="1" applyProtection="1">
      <alignment horizontal="left" vertical="center"/>
      <protection locked="0"/>
    </xf>
    <xf numFmtId="179" fontId="0" fillId="4" borderId="33" xfId="0" applyNumberFormat="1" applyFill="1" applyBorder="1" applyAlignment="1" applyProtection="1">
      <alignment horizontal="left" vertical="center"/>
      <protection locked="0"/>
    </xf>
    <xf numFmtId="0" fontId="11" fillId="0" borderId="31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178" fontId="0" fillId="4" borderId="32" xfId="0" applyNumberFormat="1" applyFill="1" applyBorder="1" applyAlignment="1" applyProtection="1">
      <alignment horizontal="left" vertical="center"/>
      <protection locked="0"/>
    </xf>
    <xf numFmtId="178" fontId="0" fillId="4" borderId="5" xfId="0" applyNumberFormat="1" applyFill="1" applyBorder="1" applyAlignment="1" applyProtection="1">
      <alignment horizontal="left" vertical="center"/>
      <protection locked="0"/>
    </xf>
    <xf numFmtId="178" fontId="0" fillId="4" borderId="33" xfId="0" applyNumberFormat="1" applyFill="1" applyBorder="1" applyAlignment="1" applyProtection="1">
      <alignment horizontal="left" vertical="center"/>
      <protection locked="0"/>
    </xf>
    <xf numFmtId="1" fontId="0" fillId="4" borderId="32" xfId="0" applyNumberFormat="1" applyFill="1" applyBorder="1" applyAlignment="1" applyProtection="1">
      <alignment horizontal="left" vertical="center"/>
      <protection locked="0"/>
    </xf>
    <xf numFmtId="1" fontId="0" fillId="4" borderId="5" xfId="0" applyNumberFormat="1" applyFill="1" applyBorder="1" applyAlignment="1" applyProtection="1">
      <alignment horizontal="left" vertical="center"/>
      <protection locked="0"/>
    </xf>
    <xf numFmtId="1" fontId="0" fillId="4" borderId="33" xfId="0" applyNumberFormat="1" applyFill="1" applyBorder="1" applyAlignment="1" applyProtection="1">
      <alignment horizontal="left" vertical="center"/>
      <protection locked="0"/>
    </xf>
    <xf numFmtId="0" fontId="0" fillId="4" borderId="32" xfId="0" applyFill="1" applyBorder="1" applyAlignment="1" applyProtection="1">
      <alignment horizontal="left" vertical="center" wrapText="1"/>
      <protection locked="0"/>
    </xf>
    <xf numFmtId="0" fontId="13" fillId="0" borderId="5" xfId="1" applyFont="1" applyBorder="1" applyAlignment="1">
      <alignment horizontal="center" vertical="center" shrinkToFit="1"/>
    </xf>
    <xf numFmtId="0" fontId="13" fillId="0" borderId="28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1">
    <dxf>
      <font>
        <b/>
        <i val="0"/>
        <color rgb="FFFF0000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kayamaswimteam33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68"/>
  <sheetViews>
    <sheetView tabSelected="1" zoomScale="81" workbookViewId="0">
      <selection activeCell="K27" sqref="K27"/>
    </sheetView>
  </sheetViews>
  <sheetFormatPr defaultColWidth="9" defaultRowHeight="13.5" x14ac:dyDescent="0.15"/>
  <cols>
    <col min="2" max="2" width="8.5" bestFit="1" customWidth="1"/>
    <col min="3" max="15" width="8.125" customWidth="1"/>
    <col min="17" max="17" width="26.5" bestFit="1" customWidth="1"/>
    <col min="18" max="18" width="9" style="52"/>
  </cols>
  <sheetData>
    <row r="1" spans="1:18" ht="17.25" x14ac:dyDescent="0.15">
      <c r="A1" s="1" t="s">
        <v>369</v>
      </c>
      <c r="Q1" s="2" t="s">
        <v>19</v>
      </c>
      <c r="R1" s="49">
        <f>B$10</f>
        <v>2.8298611111111108E-4</v>
      </c>
    </row>
    <row r="2" spans="1:18" x14ac:dyDescent="0.15">
      <c r="Q2" s="3" t="s">
        <v>20</v>
      </c>
      <c r="R2" s="50">
        <f>C$10</f>
        <v>6.2013888888888882E-4</v>
      </c>
    </row>
    <row r="3" spans="1:18" x14ac:dyDescent="0.15">
      <c r="A3" s="4" t="s">
        <v>9</v>
      </c>
      <c r="B3" s="95" t="s">
        <v>10</v>
      </c>
      <c r="C3" s="95"/>
      <c r="D3" s="95"/>
      <c r="E3" s="95"/>
      <c r="F3" s="95"/>
      <c r="G3" s="95"/>
      <c r="H3" s="95" t="s">
        <v>11</v>
      </c>
      <c r="I3" s="95"/>
      <c r="J3" s="95" t="s">
        <v>12</v>
      </c>
      <c r="K3" s="95"/>
      <c r="L3" s="95" t="s">
        <v>13</v>
      </c>
      <c r="M3" s="95"/>
      <c r="N3" s="95" t="s">
        <v>14</v>
      </c>
      <c r="O3" s="95"/>
      <c r="Q3" s="3" t="s">
        <v>21</v>
      </c>
      <c r="R3" s="50">
        <f>D$10</f>
        <v>1.3444444444444443E-3</v>
      </c>
    </row>
    <row r="4" spans="1:18" ht="14.25" thickBot="1" x14ac:dyDescent="0.2">
      <c r="A4" s="5" t="s">
        <v>15</v>
      </c>
      <c r="B4" s="6">
        <v>50</v>
      </c>
      <c r="C4" s="6">
        <v>100</v>
      </c>
      <c r="D4" s="6">
        <v>200</v>
      </c>
      <c r="E4" s="6">
        <v>400</v>
      </c>
      <c r="F4" s="6">
        <v>800</v>
      </c>
      <c r="G4" s="6">
        <v>1500</v>
      </c>
      <c r="H4" s="6">
        <v>100</v>
      </c>
      <c r="I4" s="6">
        <v>200</v>
      </c>
      <c r="J4" s="6">
        <v>100</v>
      </c>
      <c r="K4" s="6">
        <v>200</v>
      </c>
      <c r="L4" s="6">
        <v>100</v>
      </c>
      <c r="M4" s="6">
        <v>200</v>
      </c>
      <c r="N4" s="6">
        <v>200</v>
      </c>
      <c r="O4" s="6">
        <v>400</v>
      </c>
      <c r="Q4" s="3" t="s">
        <v>22</v>
      </c>
      <c r="R4" s="50">
        <f>E10</f>
        <v>2.8689814814814815E-3</v>
      </c>
    </row>
    <row r="5" spans="1:18" ht="15" thickTop="1" x14ac:dyDescent="0.15">
      <c r="A5" s="94" t="s">
        <v>361</v>
      </c>
      <c r="B5" s="84">
        <v>2.6504629629629626E-4</v>
      </c>
      <c r="C5" s="84">
        <v>5.7951388888888885E-4</v>
      </c>
      <c r="D5" s="85">
        <v>1.2811342592592592E-3</v>
      </c>
      <c r="E5" s="85">
        <v>2.7046296296296297E-3</v>
      </c>
      <c r="F5" s="90">
        <v>5.6012731481481478E-3</v>
      </c>
      <c r="G5" s="85">
        <v>1.0676967592592592E-2</v>
      </c>
      <c r="H5" s="84">
        <v>6.4039351851851855E-4</v>
      </c>
      <c r="I5" s="85">
        <v>1.3981481481481481E-3</v>
      </c>
      <c r="J5" s="85">
        <v>7.1724537037037037E-4</v>
      </c>
      <c r="K5" s="85">
        <v>1.5524305555555556E-3</v>
      </c>
      <c r="L5" s="84">
        <v>6.1909722222222227E-4</v>
      </c>
      <c r="M5" s="86">
        <v>1.3819444444444445E-3</v>
      </c>
      <c r="N5" s="85">
        <v>1.4133101851851852E-3</v>
      </c>
      <c r="O5" s="87">
        <v>3.016550925925926E-3</v>
      </c>
      <c r="Q5" s="3" t="s">
        <v>327</v>
      </c>
      <c r="R5" s="50">
        <f>F10</f>
        <v>5.9746527777777784E-3</v>
      </c>
    </row>
    <row r="6" spans="1:18" ht="14.25" x14ac:dyDescent="0.15">
      <c r="A6" s="93"/>
      <c r="B6" s="84">
        <v>2.6504629629629626E-4</v>
      </c>
      <c r="C6" s="84">
        <v>5.7951388888888885E-4</v>
      </c>
      <c r="D6" s="85">
        <v>1.2811342592592592E-3</v>
      </c>
      <c r="E6" s="85">
        <v>2.7046296296296297E-3</v>
      </c>
      <c r="F6" s="90">
        <v>5.6012731481481478E-3</v>
      </c>
      <c r="G6" s="85">
        <v>1.0676967592592592E-2</v>
      </c>
      <c r="H6" s="84">
        <v>6.4039351851851855E-4</v>
      </c>
      <c r="I6" s="85">
        <v>1.3981481481481481E-3</v>
      </c>
      <c r="J6" s="85">
        <v>7.1724537037037037E-4</v>
      </c>
      <c r="K6" s="85">
        <v>1.5524305555555556E-3</v>
      </c>
      <c r="L6" s="84">
        <v>6.1909722222222227E-4</v>
      </c>
      <c r="M6" s="86">
        <v>1.3819444444444445E-3</v>
      </c>
      <c r="N6" s="85">
        <v>1.4133101851851852E-3</v>
      </c>
      <c r="O6" s="87">
        <v>3.016550925925926E-3</v>
      </c>
      <c r="Q6" s="3" t="s">
        <v>23</v>
      </c>
      <c r="R6" s="50">
        <f>G10</f>
        <v>1.1452430555555556E-2</v>
      </c>
    </row>
    <row r="7" spans="1:18" ht="14.25" x14ac:dyDescent="0.15">
      <c r="A7" s="92" t="s">
        <v>349</v>
      </c>
      <c r="B7" s="84">
        <v>2.7071759259259258E-4</v>
      </c>
      <c r="C7" s="84">
        <v>5.9189814814814814E-4</v>
      </c>
      <c r="D7" s="85">
        <v>1.3016203703703705E-3</v>
      </c>
      <c r="E7" s="85">
        <v>2.7331018518518516E-3</v>
      </c>
      <c r="F7" s="91">
        <v>5.7203703703703705E-3</v>
      </c>
      <c r="G7" s="85">
        <v>1.0904166666666666E-2</v>
      </c>
      <c r="H7" s="84">
        <v>6.5057870370370367E-4</v>
      </c>
      <c r="I7" s="85">
        <v>1.4203703703703704E-3</v>
      </c>
      <c r="J7" s="85">
        <v>7.2870370370370374E-4</v>
      </c>
      <c r="K7" s="85">
        <v>1.5769675925925927E-3</v>
      </c>
      <c r="L7" s="84">
        <v>6.2893518518518517E-4</v>
      </c>
      <c r="M7" s="85">
        <v>1.4038194444444445E-3</v>
      </c>
      <c r="N7" s="85">
        <v>1.4434027777777776E-3</v>
      </c>
      <c r="O7" s="85">
        <v>3.064351851851852E-3</v>
      </c>
      <c r="Q7" s="3" t="s">
        <v>24</v>
      </c>
      <c r="R7" s="50">
        <f>H10</f>
        <v>6.7210648148148153E-4</v>
      </c>
    </row>
    <row r="8" spans="1:18" ht="14.25" x14ac:dyDescent="0.15">
      <c r="A8" s="93"/>
      <c r="B8" s="84">
        <v>2.7071759259259258E-4</v>
      </c>
      <c r="C8" s="84">
        <v>5.9189814814814814E-4</v>
      </c>
      <c r="D8" s="85">
        <v>1.3016203703703705E-3</v>
      </c>
      <c r="E8" s="85">
        <v>2.7331018518518516E-3</v>
      </c>
      <c r="F8" s="91">
        <v>5.7203703703703705E-3</v>
      </c>
      <c r="G8" s="85">
        <v>1.0904166666666666E-2</v>
      </c>
      <c r="H8" s="84">
        <v>6.5057870370370367E-4</v>
      </c>
      <c r="I8" s="85">
        <v>1.4203703703703704E-3</v>
      </c>
      <c r="J8" s="85">
        <v>7.2870370370370374E-4</v>
      </c>
      <c r="K8" s="85">
        <v>1.5769675925925927E-3</v>
      </c>
      <c r="L8" s="84">
        <v>6.2893518518518517E-4</v>
      </c>
      <c r="M8" s="85">
        <v>1.4038194444444445E-3</v>
      </c>
      <c r="N8" s="85">
        <v>1.4434027777777776E-3</v>
      </c>
      <c r="O8" s="85">
        <v>3.064351851851852E-3</v>
      </c>
      <c r="Q8" s="3" t="s">
        <v>25</v>
      </c>
      <c r="R8" s="50">
        <f>I10</f>
        <v>1.4668981481481482E-3</v>
      </c>
    </row>
    <row r="9" spans="1:18" ht="14.25" x14ac:dyDescent="0.15">
      <c r="A9" s="92" t="s">
        <v>350</v>
      </c>
      <c r="B9" s="84">
        <v>2.8298611111111108E-4</v>
      </c>
      <c r="C9" s="84">
        <v>6.2013888888888882E-4</v>
      </c>
      <c r="D9" s="85">
        <v>1.3444444444444443E-3</v>
      </c>
      <c r="E9" s="85">
        <v>2.8689814814814815E-3</v>
      </c>
      <c r="F9" s="91">
        <v>5.9746527777777784E-3</v>
      </c>
      <c r="G9" s="85">
        <v>1.1452430555555556E-2</v>
      </c>
      <c r="H9" s="84">
        <v>6.7210648148148153E-4</v>
      </c>
      <c r="I9" s="85">
        <v>1.4668981481481482E-3</v>
      </c>
      <c r="J9" s="85">
        <v>7.5266203703703704E-4</v>
      </c>
      <c r="K9" s="85">
        <v>1.6199074074074076E-3</v>
      </c>
      <c r="L9" s="84">
        <v>6.4965277777777786E-4</v>
      </c>
      <c r="M9" s="85">
        <v>1.4498842592592593E-3</v>
      </c>
      <c r="N9" s="85">
        <v>1.4828703703703705E-3</v>
      </c>
      <c r="O9" s="85">
        <v>3.1648148148148147E-3</v>
      </c>
      <c r="Q9" s="3" t="s">
        <v>26</v>
      </c>
      <c r="R9" s="50">
        <f>J10</f>
        <v>7.5266203703703704E-4</v>
      </c>
    </row>
    <row r="10" spans="1:18" ht="14.25" x14ac:dyDescent="0.15">
      <c r="A10" s="93"/>
      <c r="B10" s="84">
        <v>2.8298611111111108E-4</v>
      </c>
      <c r="C10" s="84">
        <v>6.2013888888888882E-4</v>
      </c>
      <c r="D10" s="85">
        <v>1.3444444444444443E-3</v>
      </c>
      <c r="E10" s="85">
        <v>2.8689814814814815E-3</v>
      </c>
      <c r="F10" s="91">
        <v>5.9746527777777784E-3</v>
      </c>
      <c r="G10" s="85">
        <v>1.1452430555555556E-2</v>
      </c>
      <c r="H10" s="84">
        <v>6.7210648148148153E-4</v>
      </c>
      <c r="I10" s="85">
        <v>1.4668981481481482E-3</v>
      </c>
      <c r="J10" s="85">
        <v>7.5266203703703704E-4</v>
      </c>
      <c r="K10" s="85">
        <v>1.6199074074074076E-3</v>
      </c>
      <c r="L10" s="84">
        <v>6.4965277777777786E-4</v>
      </c>
      <c r="M10" s="85">
        <v>1.4498842592592593E-3</v>
      </c>
      <c r="N10" s="85">
        <v>1.4828703703703705E-3</v>
      </c>
      <c r="O10" s="85">
        <v>3.1648148148148147E-3</v>
      </c>
      <c r="Q10" s="3" t="s">
        <v>27</v>
      </c>
      <c r="R10" s="50">
        <f>K10</f>
        <v>1.6199074074074076E-3</v>
      </c>
    </row>
    <row r="11" spans="1:18" x14ac:dyDescent="0.15">
      <c r="Q11" s="3" t="s">
        <v>28</v>
      </c>
      <c r="R11" s="50">
        <f>L10</f>
        <v>6.4965277777777786E-4</v>
      </c>
    </row>
    <row r="12" spans="1:18" x14ac:dyDescent="0.15">
      <c r="A12" s="10" t="s">
        <v>16</v>
      </c>
      <c r="B12" s="96" t="s">
        <v>10</v>
      </c>
      <c r="C12" s="96"/>
      <c r="D12" s="96"/>
      <c r="E12" s="96"/>
      <c r="F12" s="96"/>
      <c r="G12" s="96"/>
      <c r="H12" s="96" t="s">
        <v>11</v>
      </c>
      <c r="I12" s="96"/>
      <c r="J12" s="96" t="s">
        <v>12</v>
      </c>
      <c r="K12" s="96"/>
      <c r="L12" s="96" t="s">
        <v>13</v>
      </c>
      <c r="M12" s="96"/>
      <c r="N12" s="96" t="s">
        <v>14</v>
      </c>
      <c r="O12" s="96"/>
      <c r="Q12" s="3" t="s">
        <v>29</v>
      </c>
      <c r="R12" s="50">
        <f>M10</f>
        <v>1.4498842592592593E-3</v>
      </c>
    </row>
    <row r="13" spans="1:18" ht="14.25" thickBot="1" x14ac:dyDescent="0.2">
      <c r="A13" s="11" t="s">
        <v>15</v>
      </c>
      <c r="B13" s="12">
        <v>50</v>
      </c>
      <c r="C13" s="12">
        <v>100</v>
      </c>
      <c r="D13" s="12">
        <v>200</v>
      </c>
      <c r="E13" s="12">
        <v>400</v>
      </c>
      <c r="F13" s="12">
        <v>800</v>
      </c>
      <c r="G13" s="12">
        <v>1500</v>
      </c>
      <c r="H13" s="12">
        <v>100</v>
      </c>
      <c r="I13" s="12">
        <v>200</v>
      </c>
      <c r="J13" s="12">
        <v>100</v>
      </c>
      <c r="K13" s="12">
        <v>200</v>
      </c>
      <c r="L13" s="12">
        <v>100</v>
      </c>
      <c r="M13" s="12">
        <v>200</v>
      </c>
      <c r="N13" s="12">
        <v>200</v>
      </c>
      <c r="O13" s="12">
        <v>400</v>
      </c>
      <c r="Q13" s="3" t="s">
        <v>30</v>
      </c>
      <c r="R13" s="50">
        <f>N10</f>
        <v>1.4828703703703705E-3</v>
      </c>
    </row>
    <row r="14" spans="1:18" ht="15" thickTop="1" x14ac:dyDescent="0.15">
      <c r="A14" s="94" t="s">
        <v>361</v>
      </c>
      <c r="B14" s="84">
        <v>2.9629629629629629E-4</v>
      </c>
      <c r="C14" s="84">
        <v>6.4618055555555555E-4</v>
      </c>
      <c r="D14" s="85">
        <v>1.410300925925926E-3</v>
      </c>
      <c r="E14" s="85">
        <v>2.9396990740740742E-3</v>
      </c>
      <c r="F14" s="85">
        <v>6.035185185185186E-3</v>
      </c>
      <c r="G14" s="7">
        <v>1.1561574074074073E-2</v>
      </c>
      <c r="H14" s="85">
        <v>7.1493055555555557E-4</v>
      </c>
      <c r="I14" s="85">
        <v>1.540972222222222E-3</v>
      </c>
      <c r="J14" s="85">
        <v>7.9849537037037031E-4</v>
      </c>
      <c r="K14" s="85">
        <v>1.7127314814814813E-3</v>
      </c>
      <c r="L14" s="84">
        <v>6.8634259259259256E-4</v>
      </c>
      <c r="M14" s="85">
        <v>1.5296296296296297E-3</v>
      </c>
      <c r="N14" s="85">
        <v>1.561111111111111E-3</v>
      </c>
      <c r="O14" s="85">
        <v>3.3096064814814815E-3</v>
      </c>
      <c r="Q14" s="9" t="s">
        <v>31</v>
      </c>
      <c r="R14" s="51">
        <f>O10</f>
        <v>3.1648148148148147E-3</v>
      </c>
    </row>
    <row r="15" spans="1:18" ht="14.25" x14ac:dyDescent="0.15">
      <c r="A15" s="93"/>
      <c r="B15" s="84">
        <v>2.9629629629629629E-4</v>
      </c>
      <c r="C15" s="84">
        <v>6.4618055555555555E-4</v>
      </c>
      <c r="D15" s="85">
        <v>1.410300925925926E-3</v>
      </c>
      <c r="E15" s="85">
        <v>2.9396990740740742E-3</v>
      </c>
      <c r="F15" s="85">
        <v>6.035185185185186E-3</v>
      </c>
      <c r="G15" s="7">
        <v>1.1561574074074073E-2</v>
      </c>
      <c r="H15" s="85">
        <v>7.1493055555555557E-4</v>
      </c>
      <c r="I15" s="85">
        <v>1.540972222222222E-3</v>
      </c>
      <c r="J15" s="85">
        <v>7.9849537037037031E-4</v>
      </c>
      <c r="K15" s="85">
        <v>1.7127314814814813E-3</v>
      </c>
      <c r="L15" s="84">
        <v>6.8634259259259256E-4</v>
      </c>
      <c r="M15" s="85">
        <v>1.5296296296296297E-3</v>
      </c>
      <c r="N15" s="85">
        <v>1.561111111111111E-3</v>
      </c>
      <c r="O15" s="85">
        <v>3.3096064814814815E-3</v>
      </c>
      <c r="Q15" s="2" t="s">
        <v>32</v>
      </c>
      <c r="R15" s="49">
        <f>B$9</f>
        <v>2.8298611111111108E-4</v>
      </c>
    </row>
    <row r="16" spans="1:18" ht="14.25" x14ac:dyDescent="0.15">
      <c r="A16" s="92" t="s">
        <v>349</v>
      </c>
      <c r="B16" s="84">
        <v>3.0104166666666669E-4</v>
      </c>
      <c r="C16" s="84">
        <v>6.5312499999999995E-4</v>
      </c>
      <c r="D16" s="85">
        <v>1.4177083333333333E-3</v>
      </c>
      <c r="E16" s="85">
        <v>2.9706018518518523E-3</v>
      </c>
      <c r="F16" s="85">
        <v>6.0987268518518517E-3</v>
      </c>
      <c r="G16" s="8">
        <v>1.1683217592592592E-2</v>
      </c>
      <c r="H16" s="87">
        <v>7.262731481481482E-4</v>
      </c>
      <c r="I16" s="85">
        <v>1.5652777777777778E-3</v>
      </c>
      <c r="J16" s="85">
        <v>8.1111111111111108E-4</v>
      </c>
      <c r="K16" s="85">
        <v>1.7395833333333334E-3</v>
      </c>
      <c r="L16" s="85">
        <v>6.9722222222222223E-4</v>
      </c>
      <c r="M16" s="85">
        <v>1.5456018518518518E-3</v>
      </c>
      <c r="N16" s="85">
        <v>1.5857638888888887E-3</v>
      </c>
      <c r="O16" s="85">
        <v>3.3440972222222223E-3</v>
      </c>
      <c r="Q16" s="3" t="s">
        <v>33</v>
      </c>
      <c r="R16" s="50">
        <f>C$9</f>
        <v>6.2013888888888882E-4</v>
      </c>
    </row>
    <row r="17" spans="1:18" ht="14.25" x14ac:dyDescent="0.15">
      <c r="A17" s="93"/>
      <c r="B17" s="84">
        <v>3.0104166666666669E-4</v>
      </c>
      <c r="C17" s="84">
        <v>6.5312499999999995E-4</v>
      </c>
      <c r="D17" s="85">
        <v>1.4177083333333333E-3</v>
      </c>
      <c r="E17" s="85">
        <v>2.9706018518518523E-3</v>
      </c>
      <c r="F17" s="85">
        <v>6.0987268518518517E-3</v>
      </c>
      <c r="G17" s="8">
        <v>1.1683217592592592E-2</v>
      </c>
      <c r="H17" s="87">
        <v>7.262731481481482E-4</v>
      </c>
      <c r="I17" s="85">
        <v>1.5652777777777778E-3</v>
      </c>
      <c r="J17" s="85">
        <v>8.1111111111111108E-4</v>
      </c>
      <c r="K17" s="85">
        <v>1.7395833333333334E-3</v>
      </c>
      <c r="L17" s="85">
        <v>6.9722222222222223E-4</v>
      </c>
      <c r="M17" s="85">
        <v>1.5456018518518518E-3</v>
      </c>
      <c r="N17" s="85">
        <v>1.5857638888888887E-3</v>
      </c>
      <c r="O17" s="85">
        <v>3.3440972222222223E-3</v>
      </c>
      <c r="Q17" s="3" t="s">
        <v>34</v>
      </c>
      <c r="R17" s="50">
        <f>D$9</f>
        <v>1.3444444444444443E-3</v>
      </c>
    </row>
    <row r="18" spans="1:18" ht="14.25" x14ac:dyDescent="0.15">
      <c r="A18" s="92" t="s">
        <v>350</v>
      </c>
      <c r="B18" s="84">
        <v>3.0590277777777777E-4</v>
      </c>
      <c r="C18" s="84">
        <v>6.6724537037037034E-4</v>
      </c>
      <c r="D18" s="85">
        <v>1.4640046296296296E-3</v>
      </c>
      <c r="E18" s="85">
        <v>3.0674768518518516E-3</v>
      </c>
      <c r="F18" s="85">
        <v>6.2975694444444442E-3</v>
      </c>
      <c r="G18" s="8">
        <v>1.2064236111111111E-2</v>
      </c>
      <c r="H18" s="85">
        <v>7.3796296296296294E-4</v>
      </c>
      <c r="I18" s="85">
        <v>1.5903935185185185E-3</v>
      </c>
      <c r="J18" s="85">
        <v>8.2430555555555556E-4</v>
      </c>
      <c r="K18" s="85">
        <v>1.7768518518518519E-3</v>
      </c>
      <c r="L18" s="85">
        <v>7.0856481481481476E-4</v>
      </c>
      <c r="M18" s="85">
        <v>1.5619212962962961E-3</v>
      </c>
      <c r="N18" s="85">
        <v>1.611226851851852E-3</v>
      </c>
      <c r="O18" s="85">
        <v>3.3971064814814814E-3</v>
      </c>
      <c r="Q18" s="3" t="s">
        <v>35</v>
      </c>
      <c r="R18" s="50">
        <f>E9</f>
        <v>2.8689814814814815E-3</v>
      </c>
    </row>
    <row r="19" spans="1:18" ht="14.25" x14ac:dyDescent="0.15">
      <c r="A19" s="93"/>
      <c r="B19" s="84">
        <v>3.0590277777777777E-4</v>
      </c>
      <c r="C19" s="84">
        <v>6.6724537037037034E-4</v>
      </c>
      <c r="D19" s="85">
        <v>1.4640046296296296E-3</v>
      </c>
      <c r="E19" s="85">
        <v>3.0674768518518516E-3</v>
      </c>
      <c r="F19" s="85">
        <v>6.2975694444444442E-3</v>
      </c>
      <c r="G19" s="8">
        <v>1.2064236111111111E-2</v>
      </c>
      <c r="H19" s="85">
        <v>7.3796296296296294E-4</v>
      </c>
      <c r="I19" s="85">
        <v>1.5903935185185185E-3</v>
      </c>
      <c r="J19" s="85">
        <v>8.2430555555555556E-4</v>
      </c>
      <c r="K19" s="85">
        <v>1.7768518518518519E-3</v>
      </c>
      <c r="L19" s="85">
        <v>7.0856481481481476E-4</v>
      </c>
      <c r="M19" s="85">
        <v>1.5619212962962961E-3</v>
      </c>
      <c r="N19" s="85">
        <v>1.611226851851852E-3</v>
      </c>
      <c r="O19" s="85">
        <v>3.3971064814814814E-3</v>
      </c>
      <c r="Q19" s="3" t="s">
        <v>332</v>
      </c>
      <c r="R19" s="50">
        <f>F9</f>
        <v>5.9746527777777784E-3</v>
      </c>
    </row>
    <row r="20" spans="1:18" x14ac:dyDescent="0.15">
      <c r="Q20" s="3" t="s">
        <v>36</v>
      </c>
      <c r="R20" s="50">
        <f>G9</f>
        <v>1.1452430555555556E-2</v>
      </c>
    </row>
    <row r="21" spans="1:18" x14ac:dyDescent="0.15">
      <c r="Q21" s="3" t="s">
        <v>37</v>
      </c>
      <c r="R21" s="50">
        <f>H9</f>
        <v>6.7210648148148153E-4</v>
      </c>
    </row>
    <row r="22" spans="1:18" ht="17.25" x14ac:dyDescent="0.15">
      <c r="A22" s="1" t="s">
        <v>370</v>
      </c>
      <c r="Q22" s="3" t="s">
        <v>38</v>
      </c>
      <c r="R22" s="50">
        <f>I9</f>
        <v>1.4668981481481482E-3</v>
      </c>
    </row>
    <row r="23" spans="1:18" x14ac:dyDescent="0.15">
      <c r="Q23" s="3" t="s">
        <v>39</v>
      </c>
      <c r="R23" s="50">
        <f>J9</f>
        <v>7.5266203703703704E-4</v>
      </c>
    </row>
    <row r="24" spans="1:18" x14ac:dyDescent="0.15">
      <c r="A24" t="s">
        <v>228</v>
      </c>
      <c r="Q24" s="3" t="s">
        <v>40</v>
      </c>
      <c r="R24" s="50">
        <f>K9</f>
        <v>1.6199074074074076E-3</v>
      </c>
    </row>
    <row r="25" spans="1:18" x14ac:dyDescent="0.15">
      <c r="B25" s="29" t="s">
        <v>304</v>
      </c>
      <c r="C25" s="29" t="s">
        <v>305</v>
      </c>
      <c r="D25" s="29" t="s">
        <v>306</v>
      </c>
      <c r="E25" s="29" t="s">
        <v>307</v>
      </c>
      <c r="F25" s="29" t="s">
        <v>308</v>
      </c>
      <c r="G25" s="29" t="s">
        <v>309</v>
      </c>
      <c r="H25" s="29" t="s">
        <v>310</v>
      </c>
      <c r="Q25" s="3" t="s">
        <v>41</v>
      </c>
      <c r="R25" s="50">
        <f>L9</f>
        <v>6.4965277777777786E-4</v>
      </c>
    </row>
    <row r="26" spans="1:18" x14ac:dyDescent="0.15">
      <c r="B26" s="29" t="s">
        <v>229</v>
      </c>
      <c r="C26" s="29" t="s">
        <v>230</v>
      </c>
      <c r="D26" s="29" t="s">
        <v>231</v>
      </c>
      <c r="E26" s="29" t="s">
        <v>232</v>
      </c>
      <c r="F26" s="29" t="s">
        <v>233</v>
      </c>
      <c r="G26" s="29" t="s">
        <v>234</v>
      </c>
      <c r="H26" s="29" t="s">
        <v>235</v>
      </c>
      <c r="Q26" s="3" t="s">
        <v>42</v>
      </c>
      <c r="R26" s="50">
        <f>M9</f>
        <v>1.4498842592592593E-3</v>
      </c>
    </row>
    <row r="27" spans="1:18" x14ac:dyDescent="0.15">
      <c r="B27" t="s">
        <v>236</v>
      </c>
      <c r="Q27" s="3" t="s">
        <v>43</v>
      </c>
      <c r="R27" s="50">
        <f>N9</f>
        <v>1.4828703703703705E-3</v>
      </c>
    </row>
    <row r="28" spans="1:18" x14ac:dyDescent="0.15">
      <c r="Q28" s="9" t="s">
        <v>44</v>
      </c>
      <c r="R28" s="51">
        <f>O9</f>
        <v>3.1648148148148147E-3</v>
      </c>
    </row>
    <row r="29" spans="1:18" x14ac:dyDescent="0.15">
      <c r="A29" t="s">
        <v>237</v>
      </c>
      <c r="Q29" s="2" t="s">
        <v>45</v>
      </c>
      <c r="R29" s="49">
        <f>B$8</f>
        <v>2.7071759259259258E-4</v>
      </c>
    </row>
    <row r="30" spans="1:18" x14ac:dyDescent="0.15">
      <c r="A30" t="s">
        <v>238</v>
      </c>
      <c r="Q30" s="3" t="s">
        <v>46</v>
      </c>
      <c r="R30" s="50">
        <f>C$8</f>
        <v>5.9189814814814814E-4</v>
      </c>
    </row>
    <row r="31" spans="1:18" x14ac:dyDescent="0.15">
      <c r="Q31" s="3" t="s">
        <v>47</v>
      </c>
      <c r="R31" s="50">
        <f>D$8</f>
        <v>1.3016203703703705E-3</v>
      </c>
    </row>
    <row r="32" spans="1:18" x14ac:dyDescent="0.15">
      <c r="A32" t="s">
        <v>239</v>
      </c>
      <c r="Q32" s="3" t="s">
        <v>48</v>
      </c>
      <c r="R32" s="50">
        <f>E8</f>
        <v>2.7331018518518516E-3</v>
      </c>
    </row>
    <row r="33" spans="1:18" x14ac:dyDescent="0.15">
      <c r="B33" t="s">
        <v>240</v>
      </c>
      <c r="C33" t="s">
        <v>365</v>
      </c>
      <c r="E33" t="s">
        <v>241</v>
      </c>
      <c r="G33" t="s">
        <v>362</v>
      </c>
      <c r="I33" t="s">
        <v>235</v>
      </c>
      <c r="J33" t="s">
        <v>363</v>
      </c>
      <c r="Q33" s="3" t="s">
        <v>331</v>
      </c>
      <c r="R33" s="50">
        <f>F8</f>
        <v>5.7203703703703705E-3</v>
      </c>
    </row>
    <row r="34" spans="1:18" x14ac:dyDescent="0.15">
      <c r="Q34" s="3" t="s">
        <v>49</v>
      </c>
      <c r="R34" s="50">
        <f>G8</f>
        <v>1.0904166666666666E-2</v>
      </c>
    </row>
    <row r="35" spans="1:18" x14ac:dyDescent="0.15">
      <c r="Q35" s="3" t="s">
        <v>50</v>
      </c>
      <c r="R35" s="50">
        <f>H8</f>
        <v>6.5057870370370367E-4</v>
      </c>
    </row>
    <row r="36" spans="1:18" x14ac:dyDescent="0.15">
      <c r="A36" s="75" t="s">
        <v>352</v>
      </c>
      <c r="B36" s="72"/>
      <c r="C36" s="72"/>
      <c r="D36" s="72"/>
      <c r="E36" s="72"/>
      <c r="F36" s="72"/>
      <c r="G36" s="72"/>
      <c r="H36" s="76" t="s">
        <v>353</v>
      </c>
      <c r="Q36" s="3" t="s">
        <v>51</v>
      </c>
      <c r="R36" s="50">
        <f>I8</f>
        <v>1.4203703703703704E-3</v>
      </c>
    </row>
    <row r="37" spans="1:18" x14ac:dyDescent="0.15">
      <c r="Q37" s="3" t="s">
        <v>52</v>
      </c>
      <c r="R37" s="50">
        <f>J8</f>
        <v>7.2870370370370374E-4</v>
      </c>
    </row>
    <row r="38" spans="1:18" x14ac:dyDescent="0.15">
      <c r="Q38" s="3" t="s">
        <v>53</v>
      </c>
      <c r="R38" s="50">
        <f>K8</f>
        <v>1.5769675925925927E-3</v>
      </c>
    </row>
    <row r="39" spans="1:18" x14ac:dyDescent="0.15">
      <c r="Q39" s="3" t="s">
        <v>54</v>
      </c>
      <c r="R39" s="50">
        <f>L8</f>
        <v>6.2893518518518517E-4</v>
      </c>
    </row>
    <row r="40" spans="1:18" x14ac:dyDescent="0.15">
      <c r="A40" s="13" t="s">
        <v>276</v>
      </c>
      <c r="Q40" s="3" t="s">
        <v>55</v>
      </c>
      <c r="R40" s="50">
        <f>M8</f>
        <v>1.4038194444444445E-3</v>
      </c>
    </row>
    <row r="41" spans="1:18" x14ac:dyDescent="0.15">
      <c r="Q41" s="3" t="s">
        <v>56</v>
      </c>
      <c r="R41" s="50">
        <f>N8</f>
        <v>1.4434027777777776E-3</v>
      </c>
    </row>
    <row r="42" spans="1:18" x14ac:dyDescent="0.15">
      <c r="Q42" s="9" t="s">
        <v>57</v>
      </c>
      <c r="R42" s="51">
        <f>O8</f>
        <v>3.064351851851852E-3</v>
      </c>
    </row>
    <row r="43" spans="1:18" x14ac:dyDescent="0.15">
      <c r="Q43" s="2" t="s">
        <v>58</v>
      </c>
      <c r="R43" s="49">
        <f>B$7</f>
        <v>2.7071759259259258E-4</v>
      </c>
    </row>
    <row r="44" spans="1:18" x14ac:dyDescent="0.15">
      <c r="Q44" s="3" t="s">
        <v>59</v>
      </c>
      <c r="R44" s="50">
        <f>C$7</f>
        <v>5.9189814814814814E-4</v>
      </c>
    </row>
    <row r="45" spans="1:18" x14ac:dyDescent="0.15">
      <c r="Q45" s="3" t="s">
        <v>60</v>
      </c>
      <c r="R45" s="50">
        <f>D7</f>
        <v>1.3016203703703705E-3</v>
      </c>
    </row>
    <row r="46" spans="1:18" x14ac:dyDescent="0.15">
      <c r="Q46" s="3" t="s">
        <v>61</v>
      </c>
      <c r="R46" s="50">
        <f>E7</f>
        <v>2.7331018518518516E-3</v>
      </c>
    </row>
    <row r="47" spans="1:18" x14ac:dyDescent="0.15">
      <c r="Q47" s="3" t="s">
        <v>330</v>
      </c>
      <c r="R47" s="50">
        <f>F7</f>
        <v>5.7203703703703705E-3</v>
      </c>
    </row>
    <row r="48" spans="1:18" x14ac:dyDescent="0.15">
      <c r="Q48" s="3" t="s">
        <v>62</v>
      </c>
      <c r="R48" s="50">
        <f>G7</f>
        <v>1.0904166666666666E-2</v>
      </c>
    </row>
    <row r="49" spans="17:18" x14ac:dyDescent="0.15">
      <c r="Q49" s="3" t="s">
        <v>63</v>
      </c>
      <c r="R49" s="50">
        <f>H7</f>
        <v>6.5057870370370367E-4</v>
      </c>
    </row>
    <row r="50" spans="17:18" x14ac:dyDescent="0.15">
      <c r="Q50" s="3" t="s">
        <v>64</v>
      </c>
      <c r="R50" s="50">
        <f>I7</f>
        <v>1.4203703703703704E-3</v>
      </c>
    </row>
    <row r="51" spans="17:18" x14ac:dyDescent="0.15">
      <c r="Q51" s="3" t="s">
        <v>65</v>
      </c>
      <c r="R51" s="50">
        <f>J7</f>
        <v>7.2870370370370374E-4</v>
      </c>
    </row>
    <row r="52" spans="17:18" x14ac:dyDescent="0.15">
      <c r="Q52" s="3" t="s">
        <v>66</v>
      </c>
      <c r="R52" s="50">
        <f>K7</f>
        <v>1.5769675925925927E-3</v>
      </c>
    </row>
    <row r="53" spans="17:18" x14ac:dyDescent="0.15">
      <c r="Q53" s="3" t="s">
        <v>67</v>
      </c>
      <c r="R53" s="50">
        <f>L7</f>
        <v>6.2893518518518517E-4</v>
      </c>
    </row>
    <row r="54" spans="17:18" x14ac:dyDescent="0.15">
      <c r="Q54" s="3" t="s">
        <v>68</v>
      </c>
      <c r="R54" s="50">
        <f>M7</f>
        <v>1.4038194444444445E-3</v>
      </c>
    </row>
    <row r="55" spans="17:18" x14ac:dyDescent="0.15">
      <c r="Q55" s="3" t="s">
        <v>69</v>
      </c>
      <c r="R55" s="50">
        <f>N7</f>
        <v>1.4434027777777776E-3</v>
      </c>
    </row>
    <row r="56" spans="17:18" x14ac:dyDescent="0.15">
      <c r="Q56" s="9" t="s">
        <v>70</v>
      </c>
      <c r="R56" s="51">
        <f>O7</f>
        <v>3.064351851851852E-3</v>
      </c>
    </row>
    <row r="57" spans="17:18" x14ac:dyDescent="0.15">
      <c r="Q57" s="2" t="s">
        <v>71</v>
      </c>
      <c r="R57" s="49">
        <f>B$6</f>
        <v>2.6504629629629626E-4</v>
      </c>
    </row>
    <row r="58" spans="17:18" x14ac:dyDescent="0.15">
      <c r="Q58" s="3" t="s">
        <v>72</v>
      </c>
      <c r="R58" s="50">
        <f>C$6</f>
        <v>5.7951388888888885E-4</v>
      </c>
    </row>
    <row r="59" spans="17:18" x14ac:dyDescent="0.15">
      <c r="Q59" s="3" t="s">
        <v>73</v>
      </c>
      <c r="R59" s="50">
        <f>D6</f>
        <v>1.2811342592592592E-3</v>
      </c>
    </row>
    <row r="60" spans="17:18" x14ac:dyDescent="0.15">
      <c r="Q60" s="3" t="s">
        <v>74</v>
      </c>
      <c r="R60" s="50">
        <f>E6</f>
        <v>2.7046296296296297E-3</v>
      </c>
    </row>
    <row r="61" spans="17:18" x14ac:dyDescent="0.15">
      <c r="Q61" s="3" t="s">
        <v>329</v>
      </c>
      <c r="R61" s="50">
        <f>F6</f>
        <v>5.6012731481481478E-3</v>
      </c>
    </row>
    <row r="62" spans="17:18" x14ac:dyDescent="0.15">
      <c r="Q62" s="3" t="s">
        <v>75</v>
      </c>
      <c r="R62" s="50">
        <f>G6</f>
        <v>1.0676967592592592E-2</v>
      </c>
    </row>
    <row r="63" spans="17:18" x14ac:dyDescent="0.15">
      <c r="Q63" s="3" t="s">
        <v>76</v>
      </c>
      <c r="R63" s="50">
        <f>H6</f>
        <v>6.4039351851851855E-4</v>
      </c>
    </row>
    <row r="64" spans="17:18" x14ac:dyDescent="0.15">
      <c r="Q64" s="3" t="s">
        <v>77</v>
      </c>
      <c r="R64" s="50">
        <f>I6</f>
        <v>1.3981481481481481E-3</v>
      </c>
    </row>
    <row r="65" spans="17:18" x14ac:dyDescent="0.15">
      <c r="Q65" s="3" t="s">
        <v>78</v>
      </c>
      <c r="R65" s="50">
        <f>J6</f>
        <v>7.1724537037037037E-4</v>
      </c>
    </row>
    <row r="66" spans="17:18" x14ac:dyDescent="0.15">
      <c r="Q66" s="3" t="s">
        <v>79</v>
      </c>
      <c r="R66" s="50">
        <f>K6</f>
        <v>1.5524305555555556E-3</v>
      </c>
    </row>
    <row r="67" spans="17:18" x14ac:dyDescent="0.15">
      <c r="Q67" s="3" t="s">
        <v>80</v>
      </c>
      <c r="R67" s="50">
        <f>L6</f>
        <v>6.1909722222222227E-4</v>
      </c>
    </row>
    <row r="68" spans="17:18" x14ac:dyDescent="0.15">
      <c r="Q68" s="3" t="s">
        <v>81</v>
      </c>
      <c r="R68" s="50">
        <f>M6</f>
        <v>1.3819444444444445E-3</v>
      </c>
    </row>
    <row r="69" spans="17:18" x14ac:dyDescent="0.15">
      <c r="Q69" s="3" t="s">
        <v>82</v>
      </c>
      <c r="R69" s="50">
        <f>N6</f>
        <v>1.4133101851851852E-3</v>
      </c>
    </row>
    <row r="70" spans="17:18" x14ac:dyDescent="0.15">
      <c r="Q70" s="9" t="s">
        <v>83</v>
      </c>
      <c r="R70" s="51">
        <f>O6</f>
        <v>3.016550925925926E-3</v>
      </c>
    </row>
    <row r="71" spans="17:18" x14ac:dyDescent="0.15">
      <c r="Q71" s="2" t="s">
        <v>84</v>
      </c>
      <c r="R71" s="49">
        <f>B$5</f>
        <v>2.6504629629629626E-4</v>
      </c>
    </row>
    <row r="72" spans="17:18" x14ac:dyDescent="0.15">
      <c r="Q72" s="3" t="s">
        <v>85</v>
      </c>
      <c r="R72" s="50">
        <f>C$5</f>
        <v>5.7951388888888885E-4</v>
      </c>
    </row>
    <row r="73" spans="17:18" x14ac:dyDescent="0.15">
      <c r="Q73" s="3" t="s">
        <v>86</v>
      </c>
      <c r="R73" s="50">
        <f>D5</f>
        <v>1.2811342592592592E-3</v>
      </c>
    </row>
    <row r="74" spans="17:18" x14ac:dyDescent="0.15">
      <c r="Q74" s="3" t="s">
        <v>87</v>
      </c>
      <c r="R74" s="50">
        <f>E5</f>
        <v>2.7046296296296297E-3</v>
      </c>
    </row>
    <row r="75" spans="17:18" x14ac:dyDescent="0.15">
      <c r="Q75" s="3" t="s">
        <v>328</v>
      </c>
      <c r="R75" s="50">
        <f>F5</f>
        <v>5.6012731481481478E-3</v>
      </c>
    </row>
    <row r="76" spans="17:18" x14ac:dyDescent="0.15">
      <c r="Q76" s="3" t="s">
        <v>88</v>
      </c>
      <c r="R76" s="50">
        <f>G5</f>
        <v>1.0676967592592592E-2</v>
      </c>
    </row>
    <row r="77" spans="17:18" x14ac:dyDescent="0.15">
      <c r="Q77" s="3" t="s">
        <v>89</v>
      </c>
      <c r="R77" s="50">
        <f>H5</f>
        <v>6.4039351851851855E-4</v>
      </c>
    </row>
    <row r="78" spans="17:18" x14ac:dyDescent="0.15">
      <c r="Q78" s="3" t="s">
        <v>90</v>
      </c>
      <c r="R78" s="50">
        <f>I5</f>
        <v>1.3981481481481481E-3</v>
      </c>
    </row>
    <row r="79" spans="17:18" x14ac:dyDescent="0.15">
      <c r="Q79" s="3" t="s">
        <v>91</v>
      </c>
      <c r="R79" s="50">
        <f>J5</f>
        <v>7.1724537037037037E-4</v>
      </c>
    </row>
    <row r="80" spans="17:18" x14ac:dyDescent="0.15">
      <c r="Q80" s="3" t="s">
        <v>92</v>
      </c>
      <c r="R80" s="50">
        <f>K5</f>
        <v>1.5524305555555556E-3</v>
      </c>
    </row>
    <row r="81" spans="17:18" x14ac:dyDescent="0.15">
      <c r="Q81" s="3" t="s">
        <v>93</v>
      </c>
      <c r="R81" s="50">
        <f>L5</f>
        <v>6.1909722222222227E-4</v>
      </c>
    </row>
    <row r="82" spans="17:18" x14ac:dyDescent="0.15">
      <c r="Q82" s="3" t="s">
        <v>94</v>
      </c>
      <c r="R82" s="50">
        <f>M5</f>
        <v>1.3819444444444445E-3</v>
      </c>
    </row>
    <row r="83" spans="17:18" x14ac:dyDescent="0.15">
      <c r="Q83" s="3" t="s">
        <v>95</v>
      </c>
      <c r="R83" s="50">
        <f>N5</f>
        <v>1.4133101851851852E-3</v>
      </c>
    </row>
    <row r="84" spans="17:18" x14ac:dyDescent="0.15">
      <c r="Q84" s="9" t="s">
        <v>96</v>
      </c>
      <c r="R84" s="51">
        <f>O5</f>
        <v>3.016550925925926E-3</v>
      </c>
    </row>
    <row r="85" spans="17:18" x14ac:dyDescent="0.15">
      <c r="Q85" s="2" t="s">
        <v>97</v>
      </c>
      <c r="R85" s="49">
        <f>B$19</f>
        <v>3.0590277777777777E-4</v>
      </c>
    </row>
    <row r="86" spans="17:18" x14ac:dyDescent="0.15">
      <c r="Q86" s="3" t="s">
        <v>98</v>
      </c>
      <c r="R86" s="50">
        <f>C$19</f>
        <v>6.6724537037037034E-4</v>
      </c>
    </row>
    <row r="87" spans="17:18" x14ac:dyDescent="0.15">
      <c r="Q87" s="3" t="s">
        <v>99</v>
      </c>
      <c r="R87" s="50">
        <f>D19</f>
        <v>1.4640046296296296E-3</v>
      </c>
    </row>
    <row r="88" spans="17:18" x14ac:dyDescent="0.15">
      <c r="Q88" s="3" t="s">
        <v>100</v>
      </c>
      <c r="R88" s="50">
        <f>E19</f>
        <v>3.0674768518518516E-3</v>
      </c>
    </row>
    <row r="89" spans="17:18" x14ac:dyDescent="0.15">
      <c r="Q89" s="3" t="s">
        <v>288</v>
      </c>
      <c r="R89" s="50">
        <f>F19</f>
        <v>6.2975694444444442E-3</v>
      </c>
    </row>
    <row r="90" spans="17:18" x14ac:dyDescent="0.15">
      <c r="Q90" s="3" t="s">
        <v>333</v>
      </c>
      <c r="R90" s="50">
        <f>G19</f>
        <v>1.2064236111111111E-2</v>
      </c>
    </row>
    <row r="91" spans="17:18" x14ac:dyDescent="0.15">
      <c r="Q91" s="3" t="s">
        <v>101</v>
      </c>
      <c r="R91" s="50">
        <f>H19</f>
        <v>7.3796296296296294E-4</v>
      </c>
    </row>
    <row r="92" spans="17:18" x14ac:dyDescent="0.15">
      <c r="Q92" s="3" t="s">
        <v>102</v>
      </c>
      <c r="R92" s="50">
        <f>I19</f>
        <v>1.5903935185185185E-3</v>
      </c>
    </row>
    <row r="93" spans="17:18" x14ac:dyDescent="0.15">
      <c r="Q93" s="3" t="s">
        <v>103</v>
      </c>
      <c r="R93" s="50">
        <f>J19</f>
        <v>8.2430555555555556E-4</v>
      </c>
    </row>
    <row r="94" spans="17:18" x14ac:dyDescent="0.15">
      <c r="Q94" s="3" t="s">
        <v>104</v>
      </c>
      <c r="R94" s="50">
        <f>K19</f>
        <v>1.7768518518518519E-3</v>
      </c>
    </row>
    <row r="95" spans="17:18" x14ac:dyDescent="0.15">
      <c r="Q95" s="3" t="s">
        <v>105</v>
      </c>
      <c r="R95" s="50">
        <f>L19</f>
        <v>7.0856481481481476E-4</v>
      </c>
    </row>
    <row r="96" spans="17:18" x14ac:dyDescent="0.15">
      <c r="Q96" s="3" t="s">
        <v>106</v>
      </c>
      <c r="R96" s="50">
        <f>M19</f>
        <v>1.5619212962962961E-3</v>
      </c>
    </row>
    <row r="97" spans="17:18" x14ac:dyDescent="0.15">
      <c r="Q97" s="3" t="s">
        <v>107</v>
      </c>
      <c r="R97" s="50">
        <f>N19</f>
        <v>1.611226851851852E-3</v>
      </c>
    </row>
    <row r="98" spans="17:18" x14ac:dyDescent="0.15">
      <c r="Q98" s="9" t="s">
        <v>108</v>
      </c>
      <c r="R98" s="51">
        <f>O19</f>
        <v>3.3971064814814814E-3</v>
      </c>
    </row>
    <row r="99" spans="17:18" x14ac:dyDescent="0.15">
      <c r="Q99" s="2" t="s">
        <v>109</v>
      </c>
      <c r="R99" s="49">
        <f>B$18</f>
        <v>3.0590277777777777E-4</v>
      </c>
    </row>
    <row r="100" spans="17:18" x14ac:dyDescent="0.15">
      <c r="Q100" s="3" t="s">
        <v>110</v>
      </c>
      <c r="R100" s="50">
        <f>C$18</f>
        <v>6.6724537037037034E-4</v>
      </c>
    </row>
    <row r="101" spans="17:18" x14ac:dyDescent="0.15">
      <c r="Q101" s="3" t="s">
        <v>111</v>
      </c>
      <c r="R101" s="50">
        <f>D18</f>
        <v>1.4640046296296296E-3</v>
      </c>
    </row>
    <row r="102" spans="17:18" x14ac:dyDescent="0.15">
      <c r="Q102" s="3" t="s">
        <v>112</v>
      </c>
      <c r="R102" s="50">
        <f>E18</f>
        <v>3.0674768518518516E-3</v>
      </c>
    </row>
    <row r="103" spans="17:18" x14ac:dyDescent="0.15">
      <c r="Q103" s="3" t="s">
        <v>289</v>
      </c>
      <c r="R103" s="50">
        <f>F18</f>
        <v>6.2975694444444442E-3</v>
      </c>
    </row>
    <row r="104" spans="17:18" x14ac:dyDescent="0.15">
      <c r="Q104" s="3" t="s">
        <v>334</v>
      </c>
      <c r="R104" s="50">
        <f>G18</f>
        <v>1.2064236111111111E-2</v>
      </c>
    </row>
    <row r="105" spans="17:18" x14ac:dyDescent="0.15">
      <c r="Q105" s="3" t="s">
        <v>113</v>
      </c>
      <c r="R105" s="50">
        <f>H18</f>
        <v>7.3796296296296294E-4</v>
      </c>
    </row>
    <row r="106" spans="17:18" x14ac:dyDescent="0.15">
      <c r="Q106" s="3" t="s">
        <v>114</v>
      </c>
      <c r="R106" s="50">
        <f>I18</f>
        <v>1.5903935185185185E-3</v>
      </c>
    </row>
    <row r="107" spans="17:18" x14ac:dyDescent="0.15">
      <c r="Q107" s="3" t="s">
        <v>115</v>
      </c>
      <c r="R107" s="50">
        <f>J18</f>
        <v>8.2430555555555556E-4</v>
      </c>
    </row>
    <row r="108" spans="17:18" x14ac:dyDescent="0.15">
      <c r="Q108" s="3" t="s">
        <v>116</v>
      </c>
      <c r="R108" s="50">
        <f>K18</f>
        <v>1.7768518518518519E-3</v>
      </c>
    </row>
    <row r="109" spans="17:18" x14ac:dyDescent="0.15">
      <c r="Q109" s="3" t="s">
        <v>117</v>
      </c>
      <c r="R109" s="50">
        <f>L18</f>
        <v>7.0856481481481476E-4</v>
      </c>
    </row>
    <row r="110" spans="17:18" x14ac:dyDescent="0.15">
      <c r="Q110" s="3" t="s">
        <v>118</v>
      </c>
      <c r="R110" s="50">
        <f>M18</f>
        <v>1.5619212962962961E-3</v>
      </c>
    </row>
    <row r="111" spans="17:18" x14ac:dyDescent="0.15">
      <c r="Q111" s="3" t="s">
        <v>119</v>
      </c>
      <c r="R111" s="50">
        <f>N18</f>
        <v>1.611226851851852E-3</v>
      </c>
    </row>
    <row r="112" spans="17:18" x14ac:dyDescent="0.15">
      <c r="Q112" s="9" t="s">
        <v>120</v>
      </c>
      <c r="R112" s="51">
        <f>O18</f>
        <v>3.3971064814814814E-3</v>
      </c>
    </row>
    <row r="113" spans="17:18" x14ac:dyDescent="0.15">
      <c r="Q113" s="2" t="s">
        <v>121</v>
      </c>
      <c r="R113" s="49">
        <f>B$17</f>
        <v>3.0104166666666669E-4</v>
      </c>
    </row>
    <row r="114" spans="17:18" x14ac:dyDescent="0.15">
      <c r="Q114" s="3" t="s">
        <v>122</v>
      </c>
      <c r="R114" s="50">
        <f>C$17</f>
        <v>6.5312499999999995E-4</v>
      </c>
    </row>
    <row r="115" spans="17:18" x14ac:dyDescent="0.15">
      <c r="Q115" s="3" t="s">
        <v>123</v>
      </c>
      <c r="R115" s="50">
        <f>D17</f>
        <v>1.4177083333333333E-3</v>
      </c>
    </row>
    <row r="116" spans="17:18" x14ac:dyDescent="0.15">
      <c r="Q116" s="3" t="s">
        <v>124</v>
      </c>
      <c r="R116" s="50">
        <f>E17</f>
        <v>2.9706018518518523E-3</v>
      </c>
    </row>
    <row r="117" spans="17:18" x14ac:dyDescent="0.15">
      <c r="Q117" s="3" t="s">
        <v>290</v>
      </c>
      <c r="R117" s="50">
        <f>F17</f>
        <v>6.0987268518518517E-3</v>
      </c>
    </row>
    <row r="118" spans="17:18" x14ac:dyDescent="0.15">
      <c r="Q118" s="3" t="s">
        <v>335</v>
      </c>
      <c r="R118" s="50">
        <f>G17</f>
        <v>1.1683217592592592E-2</v>
      </c>
    </row>
    <row r="119" spans="17:18" x14ac:dyDescent="0.15">
      <c r="Q119" s="3" t="s">
        <v>125</v>
      </c>
      <c r="R119" s="50">
        <f>H17</f>
        <v>7.262731481481482E-4</v>
      </c>
    </row>
    <row r="120" spans="17:18" x14ac:dyDescent="0.15">
      <c r="Q120" s="3" t="s">
        <v>126</v>
      </c>
      <c r="R120" s="50">
        <f>I17</f>
        <v>1.5652777777777778E-3</v>
      </c>
    </row>
    <row r="121" spans="17:18" x14ac:dyDescent="0.15">
      <c r="Q121" s="3" t="s">
        <v>127</v>
      </c>
      <c r="R121" s="50">
        <f>J17</f>
        <v>8.1111111111111108E-4</v>
      </c>
    </row>
    <row r="122" spans="17:18" x14ac:dyDescent="0.15">
      <c r="Q122" s="3" t="s">
        <v>128</v>
      </c>
      <c r="R122" s="50">
        <f>K17</f>
        <v>1.7395833333333334E-3</v>
      </c>
    </row>
    <row r="123" spans="17:18" x14ac:dyDescent="0.15">
      <c r="Q123" s="3" t="s">
        <v>129</v>
      </c>
      <c r="R123" s="50">
        <f>L17</f>
        <v>6.9722222222222223E-4</v>
      </c>
    </row>
    <row r="124" spans="17:18" x14ac:dyDescent="0.15">
      <c r="Q124" s="3" t="s">
        <v>130</v>
      </c>
      <c r="R124" s="50">
        <f>M17</f>
        <v>1.5456018518518518E-3</v>
      </c>
    </row>
    <row r="125" spans="17:18" x14ac:dyDescent="0.15">
      <c r="Q125" s="3" t="s">
        <v>131</v>
      </c>
      <c r="R125" s="50">
        <f>N17</f>
        <v>1.5857638888888887E-3</v>
      </c>
    </row>
    <row r="126" spans="17:18" x14ac:dyDescent="0.15">
      <c r="Q126" s="9" t="s">
        <v>132</v>
      </c>
      <c r="R126" s="51">
        <f>O17</f>
        <v>3.3440972222222223E-3</v>
      </c>
    </row>
    <row r="127" spans="17:18" x14ac:dyDescent="0.15">
      <c r="Q127" s="2" t="s">
        <v>133</v>
      </c>
      <c r="R127" s="49">
        <f>B$16</f>
        <v>3.0104166666666669E-4</v>
      </c>
    </row>
    <row r="128" spans="17:18" x14ac:dyDescent="0.15">
      <c r="Q128" s="3" t="s">
        <v>134</v>
      </c>
      <c r="R128" s="50">
        <f>C$16</f>
        <v>6.5312499999999995E-4</v>
      </c>
    </row>
    <row r="129" spans="17:18" x14ac:dyDescent="0.15">
      <c r="Q129" s="3" t="s">
        <v>135</v>
      </c>
      <c r="R129" s="50">
        <f>D16</f>
        <v>1.4177083333333333E-3</v>
      </c>
    </row>
    <row r="130" spans="17:18" x14ac:dyDescent="0.15">
      <c r="Q130" s="3" t="s">
        <v>136</v>
      </c>
      <c r="R130" s="50">
        <f>E16</f>
        <v>2.9706018518518523E-3</v>
      </c>
    </row>
    <row r="131" spans="17:18" x14ac:dyDescent="0.15">
      <c r="Q131" s="3" t="s">
        <v>291</v>
      </c>
      <c r="R131" s="50">
        <f>F16</f>
        <v>6.0987268518518517E-3</v>
      </c>
    </row>
    <row r="132" spans="17:18" x14ac:dyDescent="0.15">
      <c r="Q132" s="3" t="s">
        <v>336</v>
      </c>
      <c r="R132" s="50">
        <f>G16</f>
        <v>1.1683217592592592E-2</v>
      </c>
    </row>
    <row r="133" spans="17:18" x14ac:dyDescent="0.15">
      <c r="Q133" s="3" t="s">
        <v>137</v>
      </c>
      <c r="R133" s="50">
        <f>H16</f>
        <v>7.262731481481482E-4</v>
      </c>
    </row>
    <row r="134" spans="17:18" x14ac:dyDescent="0.15">
      <c r="Q134" s="3" t="s">
        <v>138</v>
      </c>
      <c r="R134" s="50">
        <f>I16</f>
        <v>1.5652777777777778E-3</v>
      </c>
    </row>
    <row r="135" spans="17:18" x14ac:dyDescent="0.15">
      <c r="Q135" s="3" t="s">
        <v>139</v>
      </c>
      <c r="R135" s="50">
        <f>J16</f>
        <v>8.1111111111111108E-4</v>
      </c>
    </row>
    <row r="136" spans="17:18" x14ac:dyDescent="0.15">
      <c r="Q136" s="3" t="s">
        <v>140</v>
      </c>
      <c r="R136" s="50">
        <f>K16</f>
        <v>1.7395833333333334E-3</v>
      </c>
    </row>
    <row r="137" spans="17:18" x14ac:dyDescent="0.15">
      <c r="Q137" s="3" t="s">
        <v>141</v>
      </c>
      <c r="R137" s="50">
        <f>L16</f>
        <v>6.9722222222222223E-4</v>
      </c>
    </row>
    <row r="138" spans="17:18" x14ac:dyDescent="0.15">
      <c r="Q138" s="3" t="s">
        <v>142</v>
      </c>
      <c r="R138" s="50">
        <f>M16</f>
        <v>1.5456018518518518E-3</v>
      </c>
    </row>
    <row r="139" spans="17:18" x14ac:dyDescent="0.15">
      <c r="Q139" s="3" t="s">
        <v>143</v>
      </c>
      <c r="R139" s="50">
        <f>N16</f>
        <v>1.5857638888888887E-3</v>
      </c>
    </row>
    <row r="140" spans="17:18" x14ac:dyDescent="0.15">
      <c r="Q140" s="9" t="s">
        <v>144</v>
      </c>
      <c r="R140" s="51">
        <f>O16</f>
        <v>3.3440972222222223E-3</v>
      </c>
    </row>
    <row r="141" spans="17:18" x14ac:dyDescent="0.15">
      <c r="Q141" s="2" t="s">
        <v>145</v>
      </c>
      <c r="R141" s="49">
        <f>B$15</f>
        <v>2.9629629629629629E-4</v>
      </c>
    </row>
    <row r="142" spans="17:18" x14ac:dyDescent="0.15">
      <c r="Q142" s="3" t="s">
        <v>146</v>
      </c>
      <c r="R142" s="50">
        <f>C$15</f>
        <v>6.4618055555555555E-4</v>
      </c>
    </row>
    <row r="143" spans="17:18" x14ac:dyDescent="0.15">
      <c r="Q143" s="3" t="s">
        <v>147</v>
      </c>
      <c r="R143" s="50">
        <f>D15</f>
        <v>1.410300925925926E-3</v>
      </c>
    </row>
    <row r="144" spans="17:18" x14ac:dyDescent="0.15">
      <c r="Q144" s="3" t="s">
        <v>148</v>
      </c>
      <c r="R144" s="50">
        <f>E15</f>
        <v>2.9396990740740742E-3</v>
      </c>
    </row>
    <row r="145" spans="17:18" x14ac:dyDescent="0.15">
      <c r="Q145" s="3" t="s">
        <v>292</v>
      </c>
      <c r="R145" s="50">
        <f>F15</f>
        <v>6.035185185185186E-3</v>
      </c>
    </row>
    <row r="146" spans="17:18" x14ac:dyDescent="0.15">
      <c r="Q146" s="3" t="s">
        <v>337</v>
      </c>
      <c r="R146" s="50">
        <f>G15</f>
        <v>1.1561574074074073E-2</v>
      </c>
    </row>
    <row r="147" spans="17:18" x14ac:dyDescent="0.15">
      <c r="Q147" s="3" t="s">
        <v>149</v>
      </c>
      <c r="R147" s="50">
        <f>H15</f>
        <v>7.1493055555555557E-4</v>
      </c>
    </row>
    <row r="148" spans="17:18" x14ac:dyDescent="0.15">
      <c r="Q148" s="3" t="s">
        <v>150</v>
      </c>
      <c r="R148" s="50">
        <f>I15</f>
        <v>1.540972222222222E-3</v>
      </c>
    </row>
    <row r="149" spans="17:18" x14ac:dyDescent="0.15">
      <c r="Q149" s="3" t="s">
        <v>151</v>
      </c>
      <c r="R149" s="50">
        <f>J15</f>
        <v>7.9849537037037031E-4</v>
      </c>
    </row>
    <row r="150" spans="17:18" x14ac:dyDescent="0.15">
      <c r="Q150" s="3" t="s">
        <v>152</v>
      </c>
      <c r="R150" s="50">
        <f>K15</f>
        <v>1.7127314814814813E-3</v>
      </c>
    </row>
    <row r="151" spans="17:18" x14ac:dyDescent="0.15">
      <c r="Q151" s="3" t="s">
        <v>153</v>
      </c>
      <c r="R151" s="50">
        <f>L15</f>
        <v>6.8634259259259256E-4</v>
      </c>
    </row>
    <row r="152" spans="17:18" x14ac:dyDescent="0.15">
      <c r="Q152" s="3" t="s">
        <v>154</v>
      </c>
      <c r="R152" s="50">
        <f>M15</f>
        <v>1.5296296296296297E-3</v>
      </c>
    </row>
    <row r="153" spans="17:18" x14ac:dyDescent="0.15">
      <c r="Q153" s="3" t="s">
        <v>155</v>
      </c>
      <c r="R153" s="50">
        <f>N15</f>
        <v>1.561111111111111E-3</v>
      </c>
    </row>
    <row r="154" spans="17:18" x14ac:dyDescent="0.15">
      <c r="Q154" s="9" t="s">
        <v>156</v>
      </c>
      <c r="R154" s="51">
        <f>O15</f>
        <v>3.3096064814814815E-3</v>
      </c>
    </row>
    <row r="155" spans="17:18" x14ac:dyDescent="0.15">
      <c r="Q155" s="2" t="s">
        <v>8</v>
      </c>
      <c r="R155" s="49">
        <f>B$14</f>
        <v>2.9629629629629629E-4</v>
      </c>
    </row>
    <row r="156" spans="17:18" x14ac:dyDescent="0.15">
      <c r="Q156" s="3" t="s">
        <v>157</v>
      </c>
      <c r="R156" s="50">
        <f>C$14</f>
        <v>6.4618055555555555E-4</v>
      </c>
    </row>
    <row r="157" spans="17:18" x14ac:dyDescent="0.15">
      <c r="Q157" s="3" t="s">
        <v>158</v>
      </c>
      <c r="R157" s="50">
        <f>D14</f>
        <v>1.410300925925926E-3</v>
      </c>
    </row>
    <row r="158" spans="17:18" x14ac:dyDescent="0.15">
      <c r="Q158" s="3" t="s">
        <v>159</v>
      </c>
      <c r="R158" s="50">
        <f>E14</f>
        <v>2.9396990740740742E-3</v>
      </c>
    </row>
    <row r="159" spans="17:18" x14ac:dyDescent="0.15">
      <c r="Q159" s="3" t="s">
        <v>293</v>
      </c>
      <c r="R159" s="50">
        <f>F14</f>
        <v>6.035185185185186E-3</v>
      </c>
    </row>
    <row r="160" spans="17:18" x14ac:dyDescent="0.15">
      <c r="Q160" s="3" t="s">
        <v>338</v>
      </c>
      <c r="R160" s="50">
        <f>G14</f>
        <v>1.1561574074074073E-2</v>
      </c>
    </row>
    <row r="161" spans="17:18" x14ac:dyDescent="0.15">
      <c r="Q161" s="3" t="s">
        <v>160</v>
      </c>
      <c r="R161" s="50">
        <f>H14</f>
        <v>7.1493055555555557E-4</v>
      </c>
    </row>
    <row r="162" spans="17:18" x14ac:dyDescent="0.15">
      <c r="Q162" s="3" t="s">
        <v>161</v>
      </c>
      <c r="R162" s="50">
        <f>I14</f>
        <v>1.540972222222222E-3</v>
      </c>
    </row>
    <row r="163" spans="17:18" x14ac:dyDescent="0.15">
      <c r="Q163" s="3" t="s">
        <v>162</v>
      </c>
      <c r="R163" s="50">
        <f>J14</f>
        <v>7.9849537037037031E-4</v>
      </c>
    </row>
    <row r="164" spans="17:18" x14ac:dyDescent="0.15">
      <c r="Q164" s="3" t="s">
        <v>163</v>
      </c>
      <c r="R164" s="50">
        <f>K14</f>
        <v>1.7127314814814813E-3</v>
      </c>
    </row>
    <row r="165" spans="17:18" x14ac:dyDescent="0.15">
      <c r="Q165" s="3" t="s">
        <v>164</v>
      </c>
      <c r="R165" s="50">
        <f>L14</f>
        <v>6.8634259259259256E-4</v>
      </c>
    </row>
    <row r="166" spans="17:18" x14ac:dyDescent="0.15">
      <c r="Q166" s="3" t="s">
        <v>165</v>
      </c>
      <c r="R166" s="50">
        <f>M14</f>
        <v>1.5296296296296297E-3</v>
      </c>
    </row>
    <row r="167" spans="17:18" x14ac:dyDescent="0.15">
      <c r="Q167" s="3" t="s">
        <v>166</v>
      </c>
      <c r="R167" s="50">
        <f>N14</f>
        <v>1.561111111111111E-3</v>
      </c>
    </row>
    <row r="168" spans="17:18" x14ac:dyDescent="0.15">
      <c r="Q168" s="9" t="s">
        <v>167</v>
      </c>
      <c r="R168" s="51">
        <f>O14</f>
        <v>3.3096064814814815E-3</v>
      </c>
    </row>
  </sheetData>
  <sheetProtection selectLockedCells="1" selectUnlockedCells="1"/>
  <customSheetViews>
    <customSheetView guid="{2777D9D1-A817-4C04-AF1E-CE0A37931060}" topLeftCell="A4">
      <selection activeCell="K41" sqref="K41"/>
      <pageMargins left="0.70866141732283472" right="0.70866141732283472" top="0.74803149606299213" bottom="0.74803149606299213" header="0.31496062992125984" footer="0.31496062992125984"/>
      <pageSetup paperSize="9" orientation="landscape" horizontalDpi="0" verticalDpi="0"/>
      <headerFooter>
        <oddHeader>&amp;L平成２５年度　岡山県水泳連盟　競泳強化指定基準　＜参考資料＞</oddHeader>
      </headerFooter>
    </customSheetView>
  </customSheetViews>
  <mergeCells count="16">
    <mergeCell ref="B12:G12"/>
    <mergeCell ref="H12:I12"/>
    <mergeCell ref="J12:K12"/>
    <mergeCell ref="L12:M12"/>
    <mergeCell ref="N12:O12"/>
    <mergeCell ref="B3:G3"/>
    <mergeCell ref="H3:I3"/>
    <mergeCell ref="J3:K3"/>
    <mergeCell ref="L3:M3"/>
    <mergeCell ref="N3:O3"/>
    <mergeCell ref="A18:A19"/>
    <mergeCell ref="A5:A6"/>
    <mergeCell ref="A7:A8"/>
    <mergeCell ref="A9:A10"/>
    <mergeCell ref="A14:A15"/>
    <mergeCell ref="A16:A17"/>
  </mergeCells>
  <phoneticPr fontId="2"/>
  <hyperlinks>
    <hyperlink ref="H36" r:id="rId1" xr:uid="{41BC56C0-630A-A54F-9A50-679428EA3384}"/>
  </hyperlinks>
  <pageMargins left="0.70866141732283472" right="0.70866141732283472" top="0.74803149606299213" bottom="0.74803149606299213" header="0.31496062992125984" footer="0.31496062992125984"/>
  <pageSetup paperSize="9" orientation="landscape" horizontalDpi="0" verticalDpi="0"/>
  <headerFooter>
    <oddHeader>&amp;L平成２５年度　岡山県水泳連盟　競泳強化指定基準　＜参考資料＞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84"/>
  <sheetViews>
    <sheetView zoomScaleNormal="100" workbookViewId="0"/>
  </sheetViews>
  <sheetFormatPr defaultColWidth="11" defaultRowHeight="13.5" x14ac:dyDescent="0.15"/>
  <cols>
    <col min="1" max="1" width="17.875" bestFit="1" customWidth="1"/>
    <col min="2" max="2" width="5.125" bestFit="1" customWidth="1"/>
    <col min="3" max="3" width="5.5" bestFit="1" customWidth="1"/>
    <col min="4" max="4" width="5.125" bestFit="1" customWidth="1"/>
    <col min="5" max="5" width="11.5" bestFit="1" customWidth="1"/>
    <col min="6" max="6" width="5.5" bestFit="1" customWidth="1"/>
    <col min="7" max="10" width="8.875" customWidth="1"/>
    <col min="11" max="11" width="5" customWidth="1"/>
    <col min="12" max="12" width="70.875" bestFit="1" customWidth="1"/>
    <col min="13" max="13" width="3.875" customWidth="1"/>
    <col min="14" max="256" width="8.875" customWidth="1"/>
  </cols>
  <sheetData>
    <row r="1" spans="1:13" ht="18.75" x14ac:dyDescent="0.15">
      <c r="A1" s="28" t="s">
        <v>371</v>
      </c>
      <c r="K1" s="80" t="s">
        <v>351</v>
      </c>
      <c r="L1" s="80"/>
    </row>
    <row r="2" spans="1:13" ht="14.25" thickBot="1" x14ac:dyDescent="0.2">
      <c r="K2" s="81"/>
      <c r="L2" t="s">
        <v>227</v>
      </c>
    </row>
    <row r="3" spans="1:13" ht="14.25" thickBot="1" x14ac:dyDescent="0.2">
      <c r="A3" s="129" t="s">
        <v>170</v>
      </c>
      <c r="B3" s="16" t="s">
        <v>2</v>
      </c>
      <c r="C3" s="17" t="s">
        <v>0</v>
      </c>
      <c r="D3" s="17" t="s">
        <v>1</v>
      </c>
      <c r="E3" s="17" t="s">
        <v>6</v>
      </c>
      <c r="F3" s="17" t="s">
        <v>7</v>
      </c>
      <c r="G3" s="17" t="s">
        <v>3</v>
      </c>
      <c r="H3" s="17" t="s">
        <v>5</v>
      </c>
      <c r="I3" s="17" t="s">
        <v>4</v>
      </c>
      <c r="J3" s="18" t="s">
        <v>168</v>
      </c>
      <c r="K3" t="s">
        <v>225</v>
      </c>
    </row>
    <row r="4" spans="1:13" ht="15" thickTop="1" thickBot="1" x14ac:dyDescent="0.2">
      <c r="A4" s="130"/>
      <c r="B4" s="19"/>
      <c r="C4" s="20"/>
      <c r="D4" s="20"/>
      <c r="E4" s="20"/>
      <c r="F4" s="20"/>
      <c r="G4" s="40"/>
      <c r="H4" s="21" t="e">
        <f>VLOOKUP(B49,参考資料!Q1:R168,2,FALSE)</f>
        <v>#N/A</v>
      </c>
      <c r="I4" s="22" t="e">
        <f>G4/H4</f>
        <v>#N/A</v>
      </c>
      <c r="J4" s="23" t="e">
        <f>IF(I4&lt;=1,"S",IF(I4&lt;=1.01,"A",IF(I4&lt;=1.02,"B",IF(I4&lt;=1.03,"C",IF(I4&lt;=1.04,"D",IF(I4&lt;=1.05,"E",IF(I4&lt;=1.06,"F","ランク外")))))))</f>
        <v>#N/A</v>
      </c>
      <c r="K4" t="s">
        <v>224</v>
      </c>
      <c r="M4" s="27"/>
    </row>
    <row r="5" spans="1:13" x14ac:dyDescent="0.15">
      <c r="J5" s="15"/>
      <c r="K5" t="s">
        <v>226</v>
      </c>
    </row>
    <row r="6" spans="1:13" ht="14.25" thickBot="1" x14ac:dyDescent="0.2">
      <c r="A6" s="39" t="s">
        <v>316</v>
      </c>
      <c r="B6" s="39"/>
      <c r="C6" s="39"/>
      <c r="D6" s="39"/>
      <c r="J6" s="15"/>
    </row>
    <row r="7" spans="1:13" x14ac:dyDescent="0.15">
      <c r="A7" s="24" t="s">
        <v>169</v>
      </c>
      <c r="B7" s="34" t="s">
        <v>173</v>
      </c>
      <c r="C7" s="120"/>
      <c r="D7" s="120"/>
      <c r="E7" s="120"/>
      <c r="F7" s="120"/>
      <c r="G7" s="120"/>
      <c r="H7" s="120"/>
      <c r="I7" s="120"/>
      <c r="J7" s="121"/>
      <c r="K7" t="s">
        <v>212</v>
      </c>
    </row>
    <row r="8" spans="1:13" x14ac:dyDescent="0.15">
      <c r="A8" s="25" t="s">
        <v>171</v>
      </c>
      <c r="B8" s="116"/>
      <c r="C8" s="117"/>
      <c r="D8" s="117"/>
      <c r="E8" s="117"/>
      <c r="F8" s="117"/>
      <c r="G8" s="117"/>
      <c r="H8" s="117"/>
      <c r="I8" s="117"/>
      <c r="J8" s="118"/>
      <c r="K8" t="s">
        <v>175</v>
      </c>
    </row>
    <row r="9" spans="1:13" x14ac:dyDescent="0.15">
      <c r="A9" s="25" t="s">
        <v>195</v>
      </c>
      <c r="B9" s="116"/>
      <c r="C9" s="117"/>
      <c r="D9" s="117"/>
      <c r="E9" s="117"/>
      <c r="F9" s="117"/>
      <c r="G9" s="117"/>
      <c r="H9" s="117"/>
      <c r="I9" s="117"/>
      <c r="J9" s="118"/>
      <c r="K9" t="s">
        <v>356</v>
      </c>
    </row>
    <row r="10" spans="1:13" x14ac:dyDescent="0.15">
      <c r="A10" s="26" t="s">
        <v>174</v>
      </c>
      <c r="B10" s="35" t="s">
        <v>173</v>
      </c>
      <c r="C10" s="124"/>
      <c r="D10" s="124"/>
      <c r="E10" s="124"/>
      <c r="F10" s="124"/>
      <c r="G10" s="124"/>
      <c r="H10" s="124"/>
      <c r="I10" s="124"/>
      <c r="J10" s="125"/>
      <c r="K10" t="s">
        <v>211</v>
      </c>
    </row>
    <row r="11" spans="1:13" x14ac:dyDescent="0.15">
      <c r="A11" s="26" t="s">
        <v>172</v>
      </c>
      <c r="B11" s="131"/>
      <c r="C11" s="132"/>
      <c r="D11" s="132"/>
      <c r="E11" s="132"/>
      <c r="F11" s="132"/>
      <c r="G11" s="132"/>
      <c r="H11" s="132"/>
      <c r="I11" s="132"/>
      <c r="J11" s="133"/>
      <c r="K11" t="s">
        <v>222</v>
      </c>
    </row>
    <row r="12" spans="1:13" x14ac:dyDescent="0.15">
      <c r="A12" s="25" t="s">
        <v>176</v>
      </c>
      <c r="B12" s="116"/>
      <c r="C12" s="117"/>
      <c r="D12" s="117"/>
      <c r="E12" s="117"/>
      <c r="F12" s="117"/>
      <c r="G12" s="117"/>
      <c r="H12" s="117"/>
      <c r="I12" s="117"/>
      <c r="J12" s="118"/>
      <c r="K12" t="s">
        <v>177</v>
      </c>
    </row>
    <row r="13" spans="1:13" x14ac:dyDescent="0.15">
      <c r="A13" s="25" t="s">
        <v>178</v>
      </c>
      <c r="B13" s="126"/>
      <c r="C13" s="127"/>
      <c r="D13" s="127"/>
      <c r="E13" s="127"/>
      <c r="F13" s="127"/>
      <c r="G13" s="127"/>
      <c r="H13" s="127"/>
      <c r="I13" s="127"/>
      <c r="J13" s="128"/>
      <c r="K13" t="s">
        <v>277</v>
      </c>
    </row>
    <row r="14" spans="1:13" x14ac:dyDescent="0.15">
      <c r="A14" s="25" t="s">
        <v>179</v>
      </c>
      <c r="B14" s="116"/>
      <c r="C14" s="117"/>
      <c r="D14" s="117"/>
      <c r="E14" s="117"/>
      <c r="F14" s="117"/>
      <c r="G14" s="117"/>
      <c r="H14" s="117"/>
      <c r="I14" s="117"/>
      <c r="J14" s="118"/>
      <c r="K14" t="s">
        <v>180</v>
      </c>
    </row>
    <row r="15" spans="1:13" x14ac:dyDescent="0.15">
      <c r="A15" s="25" t="s">
        <v>182</v>
      </c>
      <c r="B15" s="116"/>
      <c r="C15" s="117"/>
      <c r="D15" s="117"/>
      <c r="E15" s="117"/>
      <c r="F15" s="117"/>
      <c r="G15" s="117"/>
      <c r="H15" s="117"/>
      <c r="I15" s="117"/>
      <c r="J15" s="118"/>
      <c r="K15" t="s">
        <v>191</v>
      </c>
    </row>
    <row r="16" spans="1:13" x14ac:dyDescent="0.15">
      <c r="A16" s="25" t="s">
        <v>206</v>
      </c>
      <c r="B16" s="134"/>
      <c r="C16" s="135"/>
      <c r="D16" s="135"/>
      <c r="E16" s="135"/>
      <c r="F16" s="135"/>
      <c r="G16" s="135"/>
      <c r="H16" s="135"/>
      <c r="I16" s="135"/>
      <c r="J16" s="136"/>
      <c r="K16" t="s">
        <v>205</v>
      </c>
    </row>
    <row r="17" spans="1:11" x14ac:dyDescent="0.15">
      <c r="A17" s="25" t="s">
        <v>181</v>
      </c>
      <c r="B17" s="137"/>
      <c r="C17" s="117"/>
      <c r="D17" s="117"/>
      <c r="E17" s="117"/>
      <c r="F17" s="117"/>
      <c r="G17" s="117"/>
      <c r="H17" s="117"/>
      <c r="I17" s="117"/>
      <c r="J17" s="118"/>
      <c r="K17" t="s">
        <v>186</v>
      </c>
    </row>
    <row r="18" spans="1:11" ht="13.5" customHeight="1" x14ac:dyDescent="0.15">
      <c r="A18" s="25" t="s">
        <v>183</v>
      </c>
      <c r="B18" s="126"/>
      <c r="C18" s="127"/>
      <c r="D18" s="127"/>
      <c r="E18" s="127"/>
      <c r="F18" s="127"/>
      <c r="G18" s="127"/>
      <c r="H18" s="127"/>
      <c r="I18" s="127"/>
      <c r="J18" s="128"/>
      <c r="K18" t="s">
        <v>278</v>
      </c>
    </row>
    <row r="19" spans="1:11" x14ac:dyDescent="0.15">
      <c r="A19" s="25" t="s">
        <v>184</v>
      </c>
      <c r="B19" s="116"/>
      <c r="C19" s="117"/>
      <c r="D19" s="117"/>
      <c r="E19" s="117"/>
      <c r="F19" s="117"/>
      <c r="G19" s="117"/>
      <c r="H19" s="117"/>
      <c r="I19" s="117"/>
      <c r="J19" s="118"/>
      <c r="K19" t="s">
        <v>187</v>
      </c>
    </row>
    <row r="20" spans="1:11" x14ac:dyDescent="0.15">
      <c r="A20" s="25" t="s">
        <v>201</v>
      </c>
      <c r="B20" s="116"/>
      <c r="C20" s="117"/>
      <c r="D20" s="117"/>
      <c r="E20" s="117"/>
      <c r="F20" s="117"/>
      <c r="G20" s="117"/>
      <c r="H20" s="117"/>
      <c r="I20" s="117"/>
      <c r="J20" s="118"/>
      <c r="K20" t="s">
        <v>357</v>
      </c>
    </row>
    <row r="21" spans="1:11" x14ac:dyDescent="0.15">
      <c r="A21" s="25" t="s">
        <v>185</v>
      </c>
      <c r="B21" s="116"/>
      <c r="C21" s="117"/>
      <c r="D21" s="117"/>
      <c r="E21" s="117"/>
      <c r="F21" s="117"/>
      <c r="G21" s="117"/>
      <c r="H21" s="117"/>
      <c r="I21" s="117"/>
      <c r="J21" s="118"/>
      <c r="K21" t="s">
        <v>188</v>
      </c>
    </row>
    <row r="22" spans="1:11" x14ac:dyDescent="0.15">
      <c r="A22" s="25" t="s">
        <v>202</v>
      </c>
      <c r="B22" s="116"/>
      <c r="C22" s="117"/>
      <c r="D22" s="117"/>
      <c r="E22" s="117"/>
      <c r="F22" s="117"/>
      <c r="G22" s="117"/>
      <c r="H22" s="117"/>
      <c r="I22" s="117"/>
      <c r="J22" s="118"/>
      <c r="K22" t="s">
        <v>358</v>
      </c>
    </row>
    <row r="23" spans="1:11" x14ac:dyDescent="0.15">
      <c r="A23" s="25" t="s">
        <v>189</v>
      </c>
      <c r="B23" s="116"/>
      <c r="C23" s="117"/>
      <c r="D23" s="117"/>
      <c r="E23" s="117"/>
      <c r="F23" s="117"/>
      <c r="G23" s="117"/>
      <c r="H23" s="117"/>
      <c r="I23" s="117"/>
      <c r="J23" s="118"/>
      <c r="K23" t="s">
        <v>190</v>
      </c>
    </row>
    <row r="24" spans="1:11" x14ac:dyDescent="0.15">
      <c r="A24" s="25" t="s">
        <v>192</v>
      </c>
      <c r="B24" s="116"/>
      <c r="C24" s="117"/>
      <c r="D24" s="117"/>
      <c r="E24" s="117"/>
      <c r="F24" s="117"/>
      <c r="G24" s="117"/>
      <c r="H24" s="117"/>
      <c r="I24" s="117"/>
      <c r="J24" s="118"/>
      <c r="K24" t="s">
        <v>193</v>
      </c>
    </row>
    <row r="25" spans="1:11" x14ac:dyDescent="0.15">
      <c r="A25" s="25" t="s">
        <v>280</v>
      </c>
      <c r="B25" s="116"/>
      <c r="C25" s="117"/>
      <c r="D25" s="117"/>
      <c r="E25" s="117"/>
      <c r="F25" s="117"/>
      <c r="G25" s="117"/>
      <c r="H25" s="117"/>
      <c r="I25" s="117"/>
      <c r="J25" s="118"/>
      <c r="K25" t="s">
        <v>279</v>
      </c>
    </row>
    <row r="26" spans="1:11" x14ac:dyDescent="0.15">
      <c r="A26" s="25" t="s">
        <v>194</v>
      </c>
      <c r="B26" s="116"/>
      <c r="C26" s="117"/>
      <c r="D26" s="117"/>
      <c r="E26" s="117"/>
      <c r="F26" s="117"/>
      <c r="G26" s="117"/>
      <c r="H26" s="117"/>
      <c r="I26" s="117"/>
      <c r="J26" s="118"/>
      <c r="K26" t="s">
        <v>196</v>
      </c>
    </row>
    <row r="27" spans="1:11" x14ac:dyDescent="0.15">
      <c r="A27" s="25" t="s">
        <v>197</v>
      </c>
      <c r="B27" s="126"/>
      <c r="C27" s="127"/>
      <c r="D27" s="127"/>
      <c r="E27" s="127"/>
      <c r="F27" s="127"/>
      <c r="G27" s="127"/>
      <c r="H27" s="127"/>
      <c r="I27" s="127"/>
      <c r="J27" s="128"/>
      <c r="K27" t="s">
        <v>281</v>
      </c>
    </row>
    <row r="28" spans="1:11" x14ac:dyDescent="0.15">
      <c r="A28" s="25" t="s">
        <v>199</v>
      </c>
      <c r="B28" s="35" t="s">
        <v>214</v>
      </c>
      <c r="C28" s="122"/>
      <c r="D28" s="122"/>
      <c r="E28" s="122"/>
      <c r="F28" s="123"/>
      <c r="G28" s="36" t="s">
        <v>213</v>
      </c>
      <c r="H28" s="97"/>
      <c r="I28" s="97"/>
      <c r="J28" s="98"/>
      <c r="K28" t="s">
        <v>198</v>
      </c>
    </row>
    <row r="29" spans="1:11" x14ac:dyDescent="0.15">
      <c r="A29" s="25" t="s">
        <v>200</v>
      </c>
      <c r="B29" s="116"/>
      <c r="C29" s="117"/>
      <c r="D29" s="117"/>
      <c r="E29" s="117"/>
      <c r="F29" s="117"/>
      <c r="G29" s="117"/>
      <c r="H29" s="117"/>
      <c r="I29" s="117"/>
      <c r="J29" s="118"/>
      <c r="K29" t="s">
        <v>203</v>
      </c>
    </row>
    <row r="30" spans="1:11" x14ac:dyDescent="0.15">
      <c r="A30" s="25" t="s">
        <v>204</v>
      </c>
      <c r="B30" s="116"/>
      <c r="C30" s="117"/>
      <c r="D30" s="117"/>
      <c r="E30" s="117"/>
      <c r="F30" s="117"/>
      <c r="G30" s="117"/>
      <c r="H30" s="117"/>
      <c r="I30" s="117"/>
      <c r="J30" s="118"/>
      <c r="K30" t="s">
        <v>359</v>
      </c>
    </row>
    <row r="31" spans="1:11" x14ac:dyDescent="0.15">
      <c r="A31" s="25" t="s">
        <v>207</v>
      </c>
      <c r="B31" s="116"/>
      <c r="C31" s="117"/>
      <c r="D31" s="117"/>
      <c r="E31" s="117"/>
      <c r="F31" s="117"/>
      <c r="G31" s="117"/>
      <c r="H31" s="117"/>
      <c r="I31" s="117"/>
      <c r="J31" s="118"/>
      <c r="K31" t="s">
        <v>209</v>
      </c>
    </row>
    <row r="32" spans="1:11" x14ac:dyDescent="0.15">
      <c r="A32" s="25" t="s">
        <v>208</v>
      </c>
      <c r="B32" s="35" t="s">
        <v>173</v>
      </c>
      <c r="C32" s="124"/>
      <c r="D32" s="124"/>
      <c r="E32" s="124"/>
      <c r="F32" s="124"/>
      <c r="G32" s="124"/>
      <c r="H32" s="124"/>
      <c r="I32" s="124"/>
      <c r="J32" s="125"/>
      <c r="K32" t="s">
        <v>215</v>
      </c>
    </row>
    <row r="33" spans="1:12" x14ac:dyDescent="0.15">
      <c r="A33" s="25" t="s">
        <v>210</v>
      </c>
      <c r="B33" s="119"/>
      <c r="C33" s="97"/>
      <c r="D33" s="44"/>
      <c r="E33" s="42"/>
      <c r="F33" s="42"/>
      <c r="G33" s="42"/>
      <c r="H33" s="42"/>
      <c r="I33" s="42"/>
      <c r="J33" s="43"/>
      <c r="K33" t="s">
        <v>287</v>
      </c>
    </row>
    <row r="34" spans="1:12" x14ac:dyDescent="0.15">
      <c r="A34" s="111" t="s">
        <v>216</v>
      </c>
      <c r="B34" s="114" t="s">
        <v>366</v>
      </c>
      <c r="C34" s="115"/>
      <c r="D34" s="115"/>
      <c r="E34" s="37" t="s">
        <v>218</v>
      </c>
      <c r="F34" s="97"/>
      <c r="G34" s="97"/>
      <c r="H34" s="37" t="s">
        <v>219</v>
      </c>
      <c r="I34" s="97"/>
      <c r="J34" s="98"/>
      <c r="K34" t="s">
        <v>217</v>
      </c>
    </row>
    <row r="35" spans="1:12" x14ac:dyDescent="0.15">
      <c r="A35" s="112"/>
      <c r="B35" s="114" t="s">
        <v>364</v>
      </c>
      <c r="C35" s="115"/>
      <c r="D35" s="115"/>
      <c r="E35" s="37" t="s">
        <v>218</v>
      </c>
      <c r="F35" s="97"/>
      <c r="G35" s="97"/>
      <c r="H35" s="37" t="s">
        <v>219</v>
      </c>
      <c r="I35" s="97"/>
      <c r="J35" s="98"/>
      <c r="K35" t="s">
        <v>223</v>
      </c>
    </row>
    <row r="36" spans="1:12" x14ac:dyDescent="0.15">
      <c r="A36" s="112"/>
      <c r="B36" s="114" t="s">
        <v>360</v>
      </c>
      <c r="C36" s="115"/>
      <c r="D36" s="115"/>
      <c r="E36" s="37" t="s">
        <v>218</v>
      </c>
      <c r="F36" s="97"/>
      <c r="G36" s="97"/>
      <c r="H36" s="37" t="s">
        <v>219</v>
      </c>
      <c r="I36" s="97"/>
      <c r="J36" s="98"/>
      <c r="L36" t="s">
        <v>220</v>
      </c>
    </row>
    <row r="37" spans="1:12" x14ac:dyDescent="0.15">
      <c r="A37" s="112"/>
      <c r="B37" s="82" t="s">
        <v>355</v>
      </c>
      <c r="C37" s="83"/>
      <c r="D37" s="83"/>
      <c r="E37" s="37" t="s">
        <v>218</v>
      </c>
      <c r="F37" s="97"/>
      <c r="G37" s="97"/>
      <c r="H37" s="37" t="s">
        <v>219</v>
      </c>
      <c r="I37" s="97"/>
      <c r="J37" s="98"/>
      <c r="L37" t="s">
        <v>221</v>
      </c>
    </row>
    <row r="38" spans="1:12" ht="14.25" thickBot="1" x14ac:dyDescent="0.2">
      <c r="A38" s="113"/>
      <c r="B38" s="82" t="s">
        <v>354</v>
      </c>
      <c r="C38" s="83"/>
      <c r="D38" s="83"/>
      <c r="E38" s="38" t="s">
        <v>218</v>
      </c>
      <c r="F38" s="99"/>
      <c r="G38" s="99"/>
      <c r="H38" s="38" t="s">
        <v>219</v>
      </c>
      <c r="I38" s="99"/>
      <c r="J38" s="100"/>
    </row>
    <row r="39" spans="1:12" ht="13.5" customHeight="1" x14ac:dyDescent="0.15">
      <c r="A39" s="109" t="s">
        <v>294</v>
      </c>
      <c r="B39" s="107" t="s">
        <v>296</v>
      </c>
      <c r="C39" s="108"/>
      <c r="D39" s="108"/>
      <c r="E39" s="45" t="s">
        <v>297</v>
      </c>
      <c r="F39" s="101" t="s">
        <v>315</v>
      </c>
      <c r="G39" s="102"/>
      <c r="H39" s="48" t="s">
        <v>312</v>
      </c>
      <c r="I39" s="48" t="s">
        <v>313</v>
      </c>
      <c r="J39" s="48" t="s">
        <v>314</v>
      </c>
      <c r="K39" t="s">
        <v>295</v>
      </c>
    </row>
    <row r="40" spans="1:12" ht="14.25" thickBot="1" x14ac:dyDescent="0.2">
      <c r="A40" s="110"/>
      <c r="B40" s="105"/>
      <c r="C40" s="106"/>
      <c r="D40" s="106"/>
      <c r="E40" s="47"/>
      <c r="F40" s="103"/>
      <c r="G40" s="104"/>
      <c r="H40" s="89"/>
      <c r="I40" s="89"/>
      <c r="J40" s="89"/>
      <c r="K40" t="s">
        <v>311</v>
      </c>
    </row>
    <row r="41" spans="1:12" x14ac:dyDescent="0.15">
      <c r="B41" s="14"/>
      <c r="C41" s="13"/>
      <c r="D41" s="13"/>
      <c r="E41" s="13"/>
      <c r="F41" s="13"/>
      <c r="G41" s="13"/>
    </row>
    <row r="42" spans="1:12" x14ac:dyDescent="0.15">
      <c r="B42" t="s">
        <v>9</v>
      </c>
      <c r="C42" t="s">
        <v>17</v>
      </c>
      <c r="D42">
        <v>3</v>
      </c>
      <c r="E42" t="s">
        <v>10</v>
      </c>
      <c r="F42">
        <v>50</v>
      </c>
      <c r="G42" s="13"/>
      <c r="H42" s="41" t="s">
        <v>282</v>
      </c>
    </row>
    <row r="43" spans="1:12" x14ac:dyDescent="0.15">
      <c r="B43" t="s">
        <v>16</v>
      </c>
      <c r="C43" t="s">
        <v>18</v>
      </c>
      <c r="D43">
        <v>2</v>
      </c>
      <c r="E43" t="s">
        <v>11</v>
      </c>
      <c r="F43">
        <v>100</v>
      </c>
      <c r="G43" s="13"/>
      <c r="H43" s="41" t="s">
        <v>283</v>
      </c>
    </row>
    <row r="44" spans="1:12" x14ac:dyDescent="0.15">
      <c r="D44">
        <v>1</v>
      </c>
      <c r="E44" t="s">
        <v>12</v>
      </c>
      <c r="F44">
        <v>200</v>
      </c>
      <c r="H44" s="30" t="s">
        <v>286</v>
      </c>
    </row>
    <row r="45" spans="1:12" x14ac:dyDescent="0.15">
      <c r="E45" t="s">
        <v>13</v>
      </c>
      <c r="F45">
        <v>400</v>
      </c>
      <c r="H45" s="30" t="s">
        <v>284</v>
      </c>
    </row>
    <row r="46" spans="1:12" x14ac:dyDescent="0.15">
      <c r="E46" t="s">
        <v>14</v>
      </c>
      <c r="F46">
        <v>800</v>
      </c>
      <c r="H46" s="30" t="s">
        <v>285</v>
      </c>
    </row>
    <row r="47" spans="1:12" x14ac:dyDescent="0.15">
      <c r="F47">
        <v>1500</v>
      </c>
    </row>
    <row r="49" spans="2:3" x14ac:dyDescent="0.15">
      <c r="B49" t="str">
        <f>CONCATENATE(B4,C4,D4,E4,F4)</f>
        <v/>
      </c>
    </row>
    <row r="50" spans="2:3" x14ac:dyDescent="0.15">
      <c r="B50" t="s">
        <v>317</v>
      </c>
    </row>
    <row r="51" spans="2:3" x14ac:dyDescent="0.15">
      <c r="B51" t="s">
        <v>302</v>
      </c>
      <c r="C51" t="s">
        <v>319</v>
      </c>
    </row>
    <row r="52" spans="2:3" x14ac:dyDescent="0.15">
      <c r="B52" t="s">
        <v>300</v>
      </c>
      <c r="C52" t="s">
        <v>320</v>
      </c>
    </row>
    <row r="53" spans="2:3" x14ac:dyDescent="0.15">
      <c r="B53" t="s">
        <v>303</v>
      </c>
      <c r="C53" t="s">
        <v>321</v>
      </c>
    </row>
    <row r="54" spans="2:3" x14ac:dyDescent="0.15">
      <c r="B54" t="s">
        <v>299</v>
      </c>
      <c r="C54" t="s">
        <v>318</v>
      </c>
    </row>
    <row r="55" spans="2:3" x14ac:dyDescent="0.15">
      <c r="B55" t="s">
        <v>301</v>
      </c>
    </row>
    <row r="60" spans="2:3" ht="30" customHeight="1" x14ac:dyDescent="0.15"/>
    <row r="63" spans="2:3" ht="30" customHeight="1" x14ac:dyDescent="0.15"/>
    <row r="64" spans="2:3" ht="30" customHeight="1" x14ac:dyDescent="0.15"/>
    <row r="65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82" ht="30" customHeight="1" x14ac:dyDescent="0.15"/>
    <row r="83" ht="30" customHeight="1" x14ac:dyDescent="0.15"/>
    <row r="84" ht="30" customHeight="1" x14ac:dyDescent="0.15"/>
  </sheetData>
  <sheetProtection selectLockedCells="1"/>
  <customSheetViews>
    <customSheetView guid="{2777D9D1-A817-4C04-AF1E-CE0A37931060}" fitToPage="1">
      <selection activeCell="K41" sqref="K41"/>
      <pageMargins left="0.11811023622047245" right="0" top="0.74803149606299213" bottom="0.74803149606299213" header="0.31496062992125984" footer="0.31496062992125984"/>
      <printOptions horizontalCentered="1"/>
      <pageSetup paperSize="9" scale="95" orientation="landscape"/>
    </customSheetView>
  </customSheetViews>
  <mergeCells count="47">
    <mergeCell ref="A3:A4"/>
    <mergeCell ref="B11:J11"/>
    <mergeCell ref="B8:J8"/>
    <mergeCell ref="B30:J30"/>
    <mergeCell ref="B18:J18"/>
    <mergeCell ref="B19:J19"/>
    <mergeCell ref="B21:J21"/>
    <mergeCell ref="B22:J22"/>
    <mergeCell ref="B16:J16"/>
    <mergeCell ref="B12:J12"/>
    <mergeCell ref="B13:J13"/>
    <mergeCell ref="B14:J14"/>
    <mergeCell ref="B15:J15"/>
    <mergeCell ref="B17:J17"/>
    <mergeCell ref="B23:J23"/>
    <mergeCell ref="B24:J24"/>
    <mergeCell ref="B31:J31"/>
    <mergeCell ref="B33:C33"/>
    <mergeCell ref="C7:J7"/>
    <mergeCell ref="H28:J28"/>
    <mergeCell ref="C28:F28"/>
    <mergeCell ref="C32:J32"/>
    <mergeCell ref="B25:J25"/>
    <mergeCell ref="B9:J9"/>
    <mergeCell ref="B20:J20"/>
    <mergeCell ref="C10:J10"/>
    <mergeCell ref="B26:J26"/>
    <mergeCell ref="B27:J27"/>
    <mergeCell ref="B29:J29"/>
    <mergeCell ref="F35:G35"/>
    <mergeCell ref="F36:G36"/>
    <mergeCell ref="F37:G37"/>
    <mergeCell ref="F34:G34"/>
    <mergeCell ref="A34:A38"/>
    <mergeCell ref="B35:D35"/>
    <mergeCell ref="B34:D34"/>
    <mergeCell ref="B36:D36"/>
    <mergeCell ref="F39:G40"/>
    <mergeCell ref="B40:D40"/>
    <mergeCell ref="B39:D39"/>
    <mergeCell ref="A39:A40"/>
    <mergeCell ref="F38:G38"/>
    <mergeCell ref="I34:J34"/>
    <mergeCell ref="I35:J35"/>
    <mergeCell ref="I36:J36"/>
    <mergeCell ref="I37:J37"/>
    <mergeCell ref="I38:J38"/>
  </mergeCells>
  <phoneticPr fontId="2"/>
  <conditionalFormatting sqref="J4">
    <cfRule type="cellIs" dxfId="0" priority="1" operator="equal">
      <formula>"ランク外"</formula>
    </cfRule>
  </conditionalFormatting>
  <dataValidations count="9">
    <dataValidation type="list" allowBlank="1" showInputMessage="1" showErrorMessage="1" sqref="B4" xr:uid="{00000000-0002-0000-0100-000000000000}">
      <formula1>$B$42:$B$43</formula1>
    </dataValidation>
    <dataValidation type="list" allowBlank="1" showInputMessage="1" showErrorMessage="1" sqref="C4" xr:uid="{00000000-0002-0000-0100-000001000000}">
      <formula1>$C$42:$C$43</formula1>
    </dataValidation>
    <dataValidation type="list" allowBlank="1" showInputMessage="1" showErrorMessage="1" sqref="D4" xr:uid="{00000000-0002-0000-0100-000002000000}">
      <formula1>$D$42:$D$44</formula1>
    </dataValidation>
    <dataValidation type="list" allowBlank="1" showInputMessage="1" showErrorMessage="1" sqref="E4" xr:uid="{00000000-0002-0000-0100-000003000000}">
      <formula1>$E$42:$E$46</formula1>
    </dataValidation>
    <dataValidation type="list" allowBlank="1" showInputMessage="1" showErrorMessage="1" sqref="F4" xr:uid="{00000000-0002-0000-0100-000004000000}">
      <formula1>$F$42:$F$47</formula1>
    </dataValidation>
    <dataValidation type="list" allowBlank="1" showInputMessage="1" showErrorMessage="1" sqref="B33:C33" xr:uid="{00000000-0002-0000-0100-000005000000}">
      <formula1>$H$42:$H$46</formula1>
    </dataValidation>
    <dataValidation type="list" allowBlank="1" showInputMessage="1" showErrorMessage="1" sqref="E40" xr:uid="{00000000-0002-0000-0100-000006000000}">
      <formula1>$C$51:$C$54</formula1>
    </dataValidation>
    <dataValidation type="list" allowBlank="1" showInputMessage="1" showErrorMessage="1" sqref="B40:D40" xr:uid="{00000000-0002-0000-0100-000007000000}">
      <formula1>$B$50:$B$55</formula1>
    </dataValidation>
    <dataValidation imeMode="halfKatakana" allowBlank="1" showInputMessage="1" showErrorMessage="1" sqref="B9:J9 B20:J20 B22:J22 B30:J30" xr:uid="{F726168D-C12D-49B5-96D5-CBB0EC070FA5}"/>
  </dataValidations>
  <printOptions horizontalCentered="1"/>
  <pageMargins left="0" right="0" top="0.74803149606299213" bottom="0.74803149606299213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S2"/>
  <sheetViews>
    <sheetView topLeftCell="P1" workbookViewId="0">
      <selection activeCell="V2" sqref="V2"/>
    </sheetView>
  </sheetViews>
  <sheetFormatPr defaultColWidth="11" defaultRowHeight="13.5" x14ac:dyDescent="0.15"/>
  <cols>
    <col min="1" max="1" width="13.5" bestFit="1" customWidth="1"/>
    <col min="2" max="2" width="9.5" bestFit="1" customWidth="1"/>
    <col min="3" max="4" width="5.5" bestFit="1" customWidth="1"/>
    <col min="5" max="5" width="9.125" bestFit="1" customWidth="1"/>
    <col min="6" max="6" width="8.125" bestFit="1" customWidth="1"/>
    <col min="7" max="8" width="6.5" bestFit="1" customWidth="1"/>
    <col min="9" max="9" width="27.75" customWidth="1"/>
    <col min="10" max="10" width="17.125" customWidth="1"/>
    <col min="11" max="11" width="7.125" customWidth="1"/>
    <col min="12" max="13" width="17.125" customWidth="1"/>
    <col min="14" max="16" width="8.875" customWidth="1"/>
    <col min="17" max="17" width="10.5" bestFit="1" customWidth="1"/>
    <col min="18" max="19" width="9.5" bestFit="1" customWidth="1"/>
    <col min="20" max="20" width="15.5" bestFit="1" customWidth="1"/>
    <col min="21" max="21" width="17.875" bestFit="1" customWidth="1"/>
    <col min="22" max="22" width="9.5" bestFit="1" customWidth="1"/>
    <col min="23" max="23" width="13.5" bestFit="1" customWidth="1"/>
    <col min="24" max="24" width="11.5" bestFit="1" customWidth="1"/>
    <col min="25" max="25" width="16.5" bestFit="1" customWidth="1"/>
    <col min="26" max="26" width="13.5" bestFit="1" customWidth="1"/>
    <col min="27" max="27" width="10.125" bestFit="1" customWidth="1"/>
    <col min="28" max="28" width="12.5" bestFit="1" customWidth="1"/>
    <col min="29" max="29" width="11.5" bestFit="1" customWidth="1"/>
    <col min="30" max="30" width="10.5" bestFit="1" customWidth="1"/>
    <col min="31" max="31" width="18.5" bestFit="1" customWidth="1"/>
    <col min="32" max="32" width="13.5" bestFit="1" customWidth="1"/>
    <col min="33" max="33" width="23.875" bestFit="1" customWidth="1"/>
    <col min="34" max="34" width="18.5" bestFit="1" customWidth="1"/>
    <col min="35" max="36" width="13.875" bestFit="1" customWidth="1"/>
    <col min="37" max="37" width="11.875" bestFit="1" customWidth="1"/>
    <col min="38" max="42" width="13" bestFit="1" customWidth="1"/>
    <col min="43" max="43" width="5.5" bestFit="1" customWidth="1"/>
    <col min="44" max="44" width="10.875" bestFit="1" customWidth="1"/>
    <col min="45" max="45" width="11.5" bestFit="1" customWidth="1"/>
    <col min="46" max="256" width="8.875" customWidth="1"/>
  </cols>
  <sheetData>
    <row r="1" spans="1:45" s="31" customFormat="1" x14ac:dyDescent="0.15">
      <c r="A1" s="31" t="s">
        <v>242</v>
      </c>
      <c r="B1" s="31" t="s">
        <v>243</v>
      </c>
      <c r="C1" s="31" t="s">
        <v>245</v>
      </c>
      <c r="D1" s="31" t="s">
        <v>246</v>
      </c>
      <c r="E1" s="31" t="s">
        <v>244</v>
      </c>
      <c r="F1" s="31" t="s">
        <v>247</v>
      </c>
      <c r="G1" s="31" t="s">
        <v>249</v>
      </c>
      <c r="H1" s="31" t="s">
        <v>248</v>
      </c>
      <c r="I1" s="31" t="s">
        <v>271</v>
      </c>
      <c r="J1" s="31" t="s">
        <v>256</v>
      </c>
      <c r="K1" s="31" t="s">
        <v>257</v>
      </c>
      <c r="L1" s="31" t="s">
        <v>265</v>
      </c>
      <c r="M1" s="31" t="s">
        <v>269</v>
      </c>
      <c r="N1" s="31" t="s">
        <v>296</v>
      </c>
      <c r="O1" s="31" t="s">
        <v>297</v>
      </c>
      <c r="P1" s="31" t="s">
        <v>298</v>
      </c>
      <c r="Q1" s="31" t="s">
        <v>272</v>
      </c>
      <c r="R1" s="31" t="s">
        <v>273</v>
      </c>
      <c r="S1" s="31" t="s">
        <v>250</v>
      </c>
      <c r="T1" s="31" t="s">
        <v>251</v>
      </c>
      <c r="U1" s="31" t="s">
        <v>252</v>
      </c>
      <c r="V1" s="31" t="s">
        <v>253</v>
      </c>
      <c r="W1" s="31" t="s">
        <v>254</v>
      </c>
      <c r="X1" s="31" t="s">
        <v>255</v>
      </c>
      <c r="Y1" s="31" t="s">
        <v>258</v>
      </c>
      <c r="Z1" s="31" t="s">
        <v>259</v>
      </c>
      <c r="AA1" s="31" t="s">
        <v>260</v>
      </c>
      <c r="AB1" s="31" t="s">
        <v>261</v>
      </c>
      <c r="AC1" s="31" t="s">
        <v>262</v>
      </c>
      <c r="AD1" s="31" t="s">
        <v>263</v>
      </c>
      <c r="AE1" s="31" t="s">
        <v>264</v>
      </c>
      <c r="AF1" s="31" t="s">
        <v>266</v>
      </c>
      <c r="AG1" s="31" t="s">
        <v>267</v>
      </c>
      <c r="AH1" s="31" t="s">
        <v>268</v>
      </c>
      <c r="AI1" s="31" t="s">
        <v>274</v>
      </c>
      <c r="AJ1" s="31" t="s">
        <v>275</v>
      </c>
      <c r="AK1" s="31" t="s">
        <v>270</v>
      </c>
      <c r="AL1" s="31" t="str">
        <f>入力シート!B34</f>
        <v>第78回　佐賀</v>
      </c>
      <c r="AM1" s="31" t="str">
        <f>入力シート!B35</f>
        <v>鹿児島特別</v>
      </c>
      <c r="AN1" s="31" t="str">
        <f>入力シート!B36</f>
        <v>第77回　栃木</v>
      </c>
      <c r="AO1" s="31" t="str">
        <f>入力シート!B37</f>
        <v>第76回　三重</v>
      </c>
      <c r="AP1" s="31" t="str">
        <f>入力シート!B38</f>
        <v>第75回　鹿児島</v>
      </c>
      <c r="AQ1" s="31" t="str">
        <f>入力シート!H39</f>
        <v>国体</v>
      </c>
      <c r="AR1" s="31" t="str">
        <f>入力シート!I39</f>
        <v>ＪＰＮｵｰﾌﾟﾝ</v>
      </c>
      <c r="AS1" s="31" t="str">
        <f>入力シート!J39</f>
        <v>日本選手権</v>
      </c>
    </row>
    <row r="2" spans="1:45" s="30" customFormat="1" x14ac:dyDescent="0.15">
      <c r="A2" s="30">
        <f>入力シート!B8</f>
        <v>0</v>
      </c>
      <c r="B2" s="30">
        <f>入力シート!B9</f>
        <v>0</v>
      </c>
      <c r="C2" s="30">
        <f>入力シート!B4</f>
        <v>0</v>
      </c>
      <c r="D2" s="30">
        <f>入力シート!F4</f>
        <v>0</v>
      </c>
      <c r="E2" s="30">
        <f>入力シート!E4</f>
        <v>0</v>
      </c>
      <c r="F2" s="46">
        <f>入力シート!G4</f>
        <v>0</v>
      </c>
      <c r="G2" s="32" t="e">
        <f>入力シート!I4</f>
        <v>#N/A</v>
      </c>
      <c r="H2" s="15" t="e">
        <f>入力シート!J4</f>
        <v>#N/A</v>
      </c>
      <c r="I2" s="30">
        <f>入力シート!B31</f>
        <v>0</v>
      </c>
      <c r="J2" s="30">
        <f>入力シート!B15</f>
        <v>0</v>
      </c>
      <c r="K2" s="30">
        <f>入力シート!B16</f>
        <v>0</v>
      </c>
      <c r="L2" s="30">
        <f>入力シート!B24</f>
        <v>0</v>
      </c>
      <c r="M2" s="30">
        <f>入力シート!B29</f>
        <v>0</v>
      </c>
      <c r="N2" s="30">
        <f>入力シート!B40</f>
        <v>0</v>
      </c>
      <c r="O2" s="30">
        <f>入力シート!E40</f>
        <v>0</v>
      </c>
      <c r="P2" s="30" t="str">
        <f>入力シート!H39</f>
        <v>国体</v>
      </c>
      <c r="Q2" s="33">
        <f>入力シート!C32</f>
        <v>0</v>
      </c>
      <c r="R2" s="30">
        <f>入力シート!B33</f>
        <v>0</v>
      </c>
      <c r="S2" s="33">
        <f>入力シート!C7</f>
        <v>0</v>
      </c>
      <c r="T2" s="33">
        <f>入力シート!C10</f>
        <v>0</v>
      </c>
      <c r="U2" s="30">
        <f>入力シート!B11</f>
        <v>0</v>
      </c>
      <c r="V2" s="30">
        <f>入力シート!B12</f>
        <v>0</v>
      </c>
      <c r="W2" s="30">
        <f>入力シート!B13</f>
        <v>0</v>
      </c>
      <c r="X2" s="30">
        <f>入力シート!B14</f>
        <v>0</v>
      </c>
      <c r="Y2" s="30">
        <f>入力シート!B17</f>
        <v>0</v>
      </c>
      <c r="Z2" s="30">
        <f>入力シート!B18</f>
        <v>0</v>
      </c>
      <c r="AA2" s="30">
        <f>入力シート!B19</f>
        <v>0</v>
      </c>
      <c r="AB2" s="30">
        <f>入力シート!B20</f>
        <v>0</v>
      </c>
      <c r="AC2" s="30">
        <f>入力シート!B21</f>
        <v>0</v>
      </c>
      <c r="AD2" s="30">
        <f>入力シート!B22</f>
        <v>0</v>
      </c>
      <c r="AE2" s="30">
        <f>入力シート!B23</f>
        <v>0</v>
      </c>
      <c r="AF2" s="30">
        <f>入力シート!B25</f>
        <v>0</v>
      </c>
      <c r="AG2" s="30">
        <f>入力シート!B26</f>
        <v>0</v>
      </c>
      <c r="AH2" s="30">
        <f>入力シート!B27</f>
        <v>0</v>
      </c>
      <c r="AI2" s="30">
        <f>入力シート!C28</f>
        <v>0</v>
      </c>
      <c r="AJ2" s="30">
        <f>入力シート!H28</f>
        <v>0</v>
      </c>
      <c r="AK2" s="30">
        <f>入力シート!B30</f>
        <v>0</v>
      </c>
      <c r="AL2" s="30" t="str">
        <f>CONCATENATE(入力シート!F34,入力シート!I34)</f>
        <v/>
      </c>
      <c r="AM2" s="30" t="str">
        <f>CONCATENATE(入力シート!F35,入力シート!I35)</f>
        <v/>
      </c>
      <c r="AN2" s="30" t="str">
        <f>CONCATENATE(入力シート!F36,入力シート!I36)</f>
        <v/>
      </c>
      <c r="AO2" s="30" t="str">
        <f>CONCATENATE(入力シート!F37,入力シート!I37)</f>
        <v/>
      </c>
      <c r="AP2" s="30" t="str">
        <f>CONCATENATE(入力シート!F38,入力シート!I38)</f>
        <v/>
      </c>
      <c r="AQ2" s="30">
        <f>入力シート!H40</f>
        <v>0</v>
      </c>
      <c r="AR2" s="30">
        <f>入力シート!I40</f>
        <v>0</v>
      </c>
      <c r="AS2" s="30">
        <f>入力シート!J40</f>
        <v>0</v>
      </c>
    </row>
  </sheetData>
  <sheetProtection selectLockedCells="1"/>
  <customSheetViews>
    <customSheetView guid="{2777D9D1-A817-4C04-AF1E-CE0A37931060}">
      <selection activeCell="K41" sqref="K41"/>
      <pageMargins left="0.70866141732283472" right="0.70866141732283472" top="0.74803149606299213" bottom="0.74803149606299213" header="0.31496062992125984" footer="0.31496062992125984"/>
      <pageSetup paperSize="9" orientation="landscape" horizontalDpi="0" verticalDpi="0"/>
    </customSheetView>
  </customSheetView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8"/>
  <sheetViews>
    <sheetView workbookViewId="0">
      <selection activeCell="A31" sqref="A31"/>
    </sheetView>
  </sheetViews>
  <sheetFormatPr defaultColWidth="8.75" defaultRowHeight="14.25" x14ac:dyDescent="0.15"/>
  <cols>
    <col min="1" max="1" width="12.125" style="73" customWidth="1"/>
    <col min="2" max="2" width="12.125" style="74" customWidth="1"/>
    <col min="3" max="15" width="12.125" style="73" customWidth="1"/>
    <col min="16" max="16384" width="8.75" style="73"/>
  </cols>
  <sheetData>
    <row r="1" spans="1:15" ht="24" customHeight="1" x14ac:dyDescent="0.15">
      <c r="A1" s="140" t="s">
        <v>367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24" customHeight="1" x14ac:dyDescent="0.15">
      <c r="A2" s="78" t="s">
        <v>339</v>
      </c>
      <c r="B2" s="138" t="s">
        <v>322</v>
      </c>
      <c r="C2" s="138"/>
      <c r="D2" s="138"/>
      <c r="E2" s="138"/>
      <c r="F2" s="138"/>
      <c r="G2" s="138"/>
      <c r="H2" s="138" t="s">
        <v>323</v>
      </c>
      <c r="I2" s="138"/>
      <c r="J2" s="138" t="s">
        <v>324</v>
      </c>
      <c r="K2" s="138"/>
      <c r="L2" s="138" t="s">
        <v>325</v>
      </c>
      <c r="M2" s="138"/>
      <c r="N2" s="138" t="s">
        <v>326</v>
      </c>
      <c r="O2" s="138"/>
    </row>
    <row r="3" spans="1:15" ht="24" customHeight="1" x14ac:dyDescent="0.15">
      <c r="A3" s="78" t="s">
        <v>168</v>
      </c>
      <c r="B3" s="78">
        <v>50</v>
      </c>
      <c r="C3" s="78">
        <v>100</v>
      </c>
      <c r="D3" s="78">
        <v>200</v>
      </c>
      <c r="E3" s="78">
        <v>400</v>
      </c>
      <c r="F3" s="78">
        <v>800</v>
      </c>
      <c r="G3" s="78">
        <v>1500</v>
      </c>
      <c r="H3" s="78">
        <v>100</v>
      </c>
      <c r="I3" s="78">
        <v>200</v>
      </c>
      <c r="J3" s="78">
        <v>100</v>
      </c>
      <c r="K3" s="78">
        <v>200</v>
      </c>
      <c r="L3" s="78">
        <v>100</v>
      </c>
      <c r="M3" s="78">
        <v>200</v>
      </c>
      <c r="N3" s="78">
        <v>200</v>
      </c>
      <c r="O3" s="78">
        <v>400</v>
      </c>
    </row>
    <row r="4" spans="1:15" ht="24" customHeight="1" x14ac:dyDescent="0.15">
      <c r="A4" s="53" t="s">
        <v>300</v>
      </c>
      <c r="B4" s="54">
        <v>2.6504629629629626E-4</v>
      </c>
      <c r="C4" s="54">
        <v>5.7951388888888885E-4</v>
      </c>
      <c r="D4" s="55">
        <v>1.2811342592592592E-3</v>
      </c>
      <c r="E4" s="55">
        <v>2.7046296296296297E-3</v>
      </c>
      <c r="F4" s="55">
        <v>5.6012731481481478E-3</v>
      </c>
      <c r="G4" s="55">
        <v>1.0676967592592592E-2</v>
      </c>
      <c r="H4" s="54">
        <v>6.4039351851851855E-4</v>
      </c>
      <c r="I4" s="55">
        <v>1.3981481481481481E-3</v>
      </c>
      <c r="J4" s="55">
        <v>7.1724537037037037E-4</v>
      </c>
      <c r="K4" s="55">
        <v>1.5524305555555556E-3</v>
      </c>
      <c r="L4" s="54">
        <v>6.1909722222222227E-4</v>
      </c>
      <c r="M4" s="56">
        <v>1.3819444444444445E-3</v>
      </c>
      <c r="N4" s="55">
        <v>1.4133101851851852E-3</v>
      </c>
      <c r="O4" s="57">
        <v>3.016550925925926E-3</v>
      </c>
    </row>
    <row r="5" spans="1:15" ht="24" customHeight="1" x14ac:dyDescent="0.15">
      <c r="A5" s="53" t="s">
        <v>340</v>
      </c>
      <c r="B5" s="58">
        <f t="shared" ref="B5:O5" si="0">SUM(B4*101%)</f>
        <v>2.6769675925925924E-4</v>
      </c>
      <c r="C5" s="59">
        <f t="shared" si="0"/>
        <v>5.8530902777777769E-4</v>
      </c>
      <c r="D5" s="60">
        <f t="shared" si="0"/>
        <v>1.2939456018518519E-3</v>
      </c>
      <c r="E5" s="61">
        <f t="shared" si="0"/>
        <v>2.731675925925926E-3</v>
      </c>
      <c r="F5" s="60">
        <f t="shared" ref="F5" si="1">SUM(F4*101%)</f>
        <v>5.6572858796296293E-3</v>
      </c>
      <c r="G5" s="60">
        <f t="shared" si="0"/>
        <v>1.0783737268518518E-2</v>
      </c>
      <c r="H5" s="59">
        <f t="shared" si="0"/>
        <v>6.4679745370370379E-4</v>
      </c>
      <c r="I5" s="60">
        <f t="shared" si="0"/>
        <v>1.4121296296296297E-3</v>
      </c>
      <c r="J5" s="61">
        <f t="shared" si="0"/>
        <v>7.2441782407407405E-4</v>
      </c>
      <c r="K5" s="60">
        <f t="shared" si="0"/>
        <v>1.5679548611111111E-3</v>
      </c>
      <c r="L5" s="59">
        <f t="shared" si="0"/>
        <v>6.2528819444444448E-4</v>
      </c>
      <c r="M5" s="60">
        <f t="shared" si="0"/>
        <v>1.3957638888888891E-3</v>
      </c>
      <c r="N5" s="62">
        <f t="shared" si="0"/>
        <v>1.427443287037037E-3</v>
      </c>
      <c r="O5" s="63">
        <f t="shared" si="0"/>
        <v>3.0467164351851853E-3</v>
      </c>
    </row>
    <row r="6" spans="1:15" ht="24" customHeight="1" x14ac:dyDescent="0.15">
      <c r="A6" s="64" t="s">
        <v>341</v>
      </c>
      <c r="B6" s="58">
        <f t="shared" ref="B6:O6" si="2">SUM(B4*102%)</f>
        <v>2.7034722222222217E-4</v>
      </c>
      <c r="C6" s="65">
        <f t="shared" si="2"/>
        <v>5.9110416666666664E-4</v>
      </c>
      <c r="D6" s="60">
        <f t="shared" si="2"/>
        <v>1.3067569444444444E-3</v>
      </c>
      <c r="E6" s="62">
        <f t="shared" si="2"/>
        <v>2.7587222222222223E-3</v>
      </c>
      <c r="F6" s="60">
        <f t="shared" ref="F6" si="3">SUM(F4*102%)</f>
        <v>5.7132986111111108E-3</v>
      </c>
      <c r="G6" s="60">
        <f t="shared" si="2"/>
        <v>1.0890506944444444E-2</v>
      </c>
      <c r="H6" s="65">
        <f t="shared" si="2"/>
        <v>6.5320138888888893E-4</v>
      </c>
      <c r="I6" s="60">
        <f t="shared" si="2"/>
        <v>1.4261111111111111E-3</v>
      </c>
      <c r="J6" s="62">
        <f t="shared" si="2"/>
        <v>7.3159027777777784E-4</v>
      </c>
      <c r="K6" s="60">
        <f t="shared" si="2"/>
        <v>1.5834791666666666E-3</v>
      </c>
      <c r="L6" s="65">
        <f t="shared" si="2"/>
        <v>6.3147916666666669E-4</v>
      </c>
      <c r="M6" s="60">
        <f t="shared" si="2"/>
        <v>1.4095833333333334E-3</v>
      </c>
      <c r="N6" s="62">
        <f t="shared" si="2"/>
        <v>1.4415763888888889E-3</v>
      </c>
      <c r="O6" s="63">
        <f t="shared" si="2"/>
        <v>3.0768819444444446E-3</v>
      </c>
    </row>
    <row r="7" spans="1:15" ht="24" customHeight="1" x14ac:dyDescent="0.15">
      <c r="A7" s="64" t="s">
        <v>342</v>
      </c>
      <c r="B7" s="58">
        <f t="shared" ref="B7:O7" si="4">SUM(B4*103%)</f>
        <v>2.7299768518518515E-4</v>
      </c>
      <c r="C7" s="65">
        <f t="shared" si="4"/>
        <v>5.9689930555555549E-4</v>
      </c>
      <c r="D7" s="60">
        <f t="shared" si="4"/>
        <v>1.3195682870370371E-3</v>
      </c>
      <c r="E7" s="62">
        <f t="shared" si="4"/>
        <v>2.7857685185185186E-3</v>
      </c>
      <c r="F7" s="60">
        <f t="shared" ref="F7" si="5">SUM(F4*103%)</f>
        <v>5.7693113425925924E-3</v>
      </c>
      <c r="G7" s="60">
        <f t="shared" si="4"/>
        <v>1.099727662037037E-2</v>
      </c>
      <c r="H7" s="65">
        <f t="shared" si="4"/>
        <v>6.5960532407407417E-4</v>
      </c>
      <c r="I7" s="60">
        <f t="shared" si="4"/>
        <v>1.4400925925925926E-3</v>
      </c>
      <c r="J7" s="62">
        <f t="shared" si="4"/>
        <v>7.3876273148148152E-4</v>
      </c>
      <c r="K7" s="60">
        <f t="shared" si="4"/>
        <v>1.5990034722222224E-3</v>
      </c>
      <c r="L7" s="65">
        <f t="shared" si="4"/>
        <v>6.3767013888888901E-4</v>
      </c>
      <c r="M7" s="60">
        <f t="shared" si="4"/>
        <v>1.423402777777778E-3</v>
      </c>
      <c r="N7" s="62">
        <f t="shared" si="4"/>
        <v>1.4557094907407407E-3</v>
      </c>
      <c r="O7" s="63">
        <f t="shared" si="4"/>
        <v>3.1070474537037039E-3</v>
      </c>
    </row>
    <row r="8" spans="1:15" ht="24" customHeight="1" x14ac:dyDescent="0.15">
      <c r="A8" s="64" t="s">
        <v>343</v>
      </c>
      <c r="B8" s="58">
        <f t="shared" ref="B8:O8" si="6">SUM(B4*104%)</f>
        <v>2.7564814814814813E-4</v>
      </c>
      <c r="C8" s="65">
        <f t="shared" si="6"/>
        <v>6.0269444444444444E-4</v>
      </c>
      <c r="D8" s="60">
        <f t="shared" si="6"/>
        <v>1.3323796296296295E-3</v>
      </c>
      <c r="E8" s="62">
        <f t="shared" si="6"/>
        <v>2.8128148148148149E-3</v>
      </c>
      <c r="F8" s="60">
        <f t="shared" ref="F8" si="7">SUM(F4*104%)</f>
        <v>5.8253240740740739E-3</v>
      </c>
      <c r="G8" s="60">
        <f t="shared" si="6"/>
        <v>1.1104046296296296E-2</v>
      </c>
      <c r="H8" s="65">
        <f t="shared" si="6"/>
        <v>6.6600925925925931E-4</v>
      </c>
      <c r="I8" s="60">
        <f t="shared" si="6"/>
        <v>1.4540740740740742E-3</v>
      </c>
      <c r="J8" s="62">
        <f t="shared" si="6"/>
        <v>7.459351851851852E-4</v>
      </c>
      <c r="K8" s="60">
        <f t="shared" si="6"/>
        <v>1.6145277777777779E-3</v>
      </c>
      <c r="L8" s="65">
        <f t="shared" si="6"/>
        <v>6.4386111111111122E-4</v>
      </c>
      <c r="M8" s="60">
        <f t="shared" si="6"/>
        <v>1.4372222222222223E-3</v>
      </c>
      <c r="N8" s="62">
        <f t="shared" si="6"/>
        <v>1.4698425925925927E-3</v>
      </c>
      <c r="O8" s="63">
        <f t="shared" si="6"/>
        <v>3.1372129629629632E-3</v>
      </c>
    </row>
    <row r="9" spans="1:15" ht="24" customHeight="1" x14ac:dyDescent="0.15">
      <c r="A9" s="64" t="s">
        <v>344</v>
      </c>
      <c r="B9" s="58">
        <f t="shared" ref="B9:O9" si="8">SUM(B4*105%)</f>
        <v>2.7829861111111111E-4</v>
      </c>
      <c r="C9" s="65">
        <f t="shared" si="8"/>
        <v>6.0848958333333328E-4</v>
      </c>
      <c r="D9" s="60">
        <f t="shared" si="8"/>
        <v>1.3451909722222222E-3</v>
      </c>
      <c r="E9" s="62">
        <f t="shared" si="8"/>
        <v>2.8398611111111111E-3</v>
      </c>
      <c r="F9" s="60">
        <f t="shared" ref="F9" si="9">SUM(F4*105%)</f>
        <v>5.8813368055555554E-3</v>
      </c>
      <c r="G9" s="60">
        <f t="shared" si="8"/>
        <v>1.1210815972222222E-2</v>
      </c>
      <c r="H9" s="65">
        <f t="shared" si="8"/>
        <v>6.7241319444444456E-4</v>
      </c>
      <c r="I9" s="60">
        <f t="shared" si="8"/>
        <v>1.4680555555555556E-3</v>
      </c>
      <c r="J9" s="62">
        <f t="shared" si="8"/>
        <v>7.5310763888888888E-4</v>
      </c>
      <c r="K9" s="60">
        <f t="shared" si="8"/>
        <v>1.6300520833333334E-3</v>
      </c>
      <c r="L9" s="65">
        <f t="shared" si="8"/>
        <v>6.5005208333333343E-4</v>
      </c>
      <c r="M9" s="60">
        <f t="shared" si="8"/>
        <v>1.4510416666666669E-3</v>
      </c>
      <c r="N9" s="62">
        <f t="shared" si="8"/>
        <v>1.4839756944444444E-3</v>
      </c>
      <c r="O9" s="63">
        <f t="shared" si="8"/>
        <v>3.1673784722222225E-3</v>
      </c>
    </row>
    <row r="10" spans="1:15" ht="24" customHeight="1" x14ac:dyDescent="0.15">
      <c r="A10" s="64" t="s">
        <v>345</v>
      </c>
      <c r="B10" s="58">
        <f t="shared" ref="B10:O10" si="10">SUM(B4*106%)</f>
        <v>2.8094907407407403E-4</v>
      </c>
      <c r="C10" s="65">
        <f t="shared" si="10"/>
        <v>6.1428472222222223E-4</v>
      </c>
      <c r="D10" s="60">
        <f t="shared" si="10"/>
        <v>1.3580023148148149E-3</v>
      </c>
      <c r="E10" s="62">
        <f t="shared" si="10"/>
        <v>2.8669074074074079E-3</v>
      </c>
      <c r="F10" s="60">
        <f t="shared" ref="F10" si="11">SUM(F4*106%)</f>
        <v>5.937349537037037E-3</v>
      </c>
      <c r="G10" s="60">
        <f t="shared" si="10"/>
        <v>1.1317585648148148E-2</v>
      </c>
      <c r="H10" s="65">
        <f t="shared" si="10"/>
        <v>6.7881712962962969E-4</v>
      </c>
      <c r="I10" s="60">
        <f t="shared" si="10"/>
        <v>1.4820370370370371E-3</v>
      </c>
      <c r="J10" s="62">
        <f t="shared" si="10"/>
        <v>7.6028009259259267E-4</v>
      </c>
      <c r="K10" s="60">
        <f t="shared" si="10"/>
        <v>1.6455763888888889E-3</v>
      </c>
      <c r="L10" s="65">
        <f t="shared" si="10"/>
        <v>6.5624305555555564E-4</v>
      </c>
      <c r="M10" s="60">
        <f t="shared" si="10"/>
        <v>1.4648611111111112E-3</v>
      </c>
      <c r="N10" s="62">
        <f t="shared" si="10"/>
        <v>1.4981087962962964E-3</v>
      </c>
      <c r="O10" s="63">
        <f t="shared" si="10"/>
        <v>3.1975439814814818E-3</v>
      </c>
    </row>
    <row r="11" spans="1:15" ht="24" customHeight="1" x14ac:dyDescent="0.15">
      <c r="A11" s="78" t="s">
        <v>346</v>
      </c>
      <c r="B11" s="138" t="s">
        <v>322</v>
      </c>
      <c r="C11" s="138"/>
      <c r="D11" s="138"/>
      <c r="E11" s="138"/>
      <c r="F11" s="138"/>
      <c r="G11" s="138"/>
      <c r="H11" s="138" t="s">
        <v>323</v>
      </c>
      <c r="I11" s="138"/>
      <c r="J11" s="138" t="s">
        <v>324</v>
      </c>
      <c r="K11" s="138"/>
      <c r="L11" s="138" t="s">
        <v>325</v>
      </c>
      <c r="M11" s="138"/>
      <c r="N11" s="138" t="s">
        <v>326</v>
      </c>
      <c r="O11" s="138"/>
    </row>
    <row r="12" spans="1:15" ht="24" customHeight="1" x14ac:dyDescent="0.15">
      <c r="A12" s="78" t="s">
        <v>168</v>
      </c>
      <c r="B12" s="78">
        <v>50</v>
      </c>
      <c r="C12" s="78">
        <v>100</v>
      </c>
      <c r="D12" s="78">
        <v>200</v>
      </c>
      <c r="E12" s="78">
        <v>400</v>
      </c>
      <c r="F12" s="78">
        <v>800</v>
      </c>
      <c r="G12" s="78">
        <v>1500</v>
      </c>
      <c r="H12" s="78">
        <v>100</v>
      </c>
      <c r="I12" s="78">
        <v>200</v>
      </c>
      <c r="J12" s="78">
        <v>100</v>
      </c>
      <c r="K12" s="78">
        <v>200</v>
      </c>
      <c r="L12" s="78">
        <v>100</v>
      </c>
      <c r="M12" s="78">
        <v>200</v>
      </c>
      <c r="N12" s="78">
        <v>200</v>
      </c>
      <c r="O12" s="78">
        <v>400</v>
      </c>
    </row>
    <row r="13" spans="1:15" ht="24" customHeight="1" x14ac:dyDescent="0.15">
      <c r="A13" s="53" t="s">
        <v>300</v>
      </c>
      <c r="B13" s="54">
        <v>2.7071759259259258E-4</v>
      </c>
      <c r="C13" s="54">
        <v>5.9189814814814814E-4</v>
      </c>
      <c r="D13" s="55">
        <v>1.3016203703703705E-3</v>
      </c>
      <c r="E13" s="55">
        <v>2.7331018518518516E-3</v>
      </c>
      <c r="F13" s="55">
        <v>5.7203703703703705E-3</v>
      </c>
      <c r="G13" s="55">
        <v>1.0904166666666666E-2</v>
      </c>
      <c r="H13" s="54">
        <v>6.5057870370370367E-4</v>
      </c>
      <c r="I13" s="55">
        <v>1.4203703703703704E-3</v>
      </c>
      <c r="J13" s="55">
        <v>7.2870370370370374E-4</v>
      </c>
      <c r="K13" s="55">
        <v>1.5769675925925927E-3</v>
      </c>
      <c r="L13" s="54">
        <v>6.2893518518518517E-4</v>
      </c>
      <c r="M13" s="55">
        <v>1.4038194444444445E-3</v>
      </c>
      <c r="N13" s="55">
        <v>1.4434027777777776E-3</v>
      </c>
      <c r="O13" s="55">
        <v>3.064351851851852E-3</v>
      </c>
    </row>
    <row r="14" spans="1:15" ht="24" customHeight="1" x14ac:dyDescent="0.15">
      <c r="A14" s="53" t="s">
        <v>340</v>
      </c>
      <c r="B14" s="58">
        <f t="shared" ref="B14:O14" si="12">SUM(B13*101%)</f>
        <v>2.7342476851851849E-4</v>
      </c>
      <c r="C14" s="59">
        <f t="shared" si="12"/>
        <v>5.9781712962962967E-4</v>
      </c>
      <c r="D14" s="60">
        <f t="shared" si="12"/>
        <v>1.3146365740740742E-3</v>
      </c>
      <c r="E14" s="61">
        <f t="shared" si="12"/>
        <v>2.7604328703703701E-3</v>
      </c>
      <c r="F14" s="61">
        <f t="shared" ref="F14" si="13">SUM(F13*101%)</f>
        <v>5.7775740740740739E-3</v>
      </c>
      <c r="G14" s="60">
        <f t="shared" si="12"/>
        <v>1.1013208333333333E-2</v>
      </c>
      <c r="H14" s="59">
        <f t="shared" si="12"/>
        <v>6.5708449074074074E-4</v>
      </c>
      <c r="I14" s="60">
        <f t="shared" si="12"/>
        <v>1.4345740740740742E-3</v>
      </c>
      <c r="J14" s="61">
        <f t="shared" si="12"/>
        <v>7.3599074074074083E-4</v>
      </c>
      <c r="K14" s="60">
        <f t="shared" si="12"/>
        <v>1.5927372685185187E-3</v>
      </c>
      <c r="L14" s="59">
        <f t="shared" si="12"/>
        <v>6.3522453703703701E-4</v>
      </c>
      <c r="M14" s="60">
        <f t="shared" si="12"/>
        <v>1.4178576388888891E-3</v>
      </c>
      <c r="N14" s="62">
        <f t="shared" si="12"/>
        <v>1.4578368055555553E-3</v>
      </c>
      <c r="O14" s="63">
        <f t="shared" si="12"/>
        <v>3.0949953703703703E-3</v>
      </c>
    </row>
    <row r="15" spans="1:15" ht="24" customHeight="1" x14ac:dyDescent="0.15">
      <c r="A15" s="64" t="s">
        <v>341</v>
      </c>
      <c r="B15" s="58">
        <f t="shared" ref="B15:O15" si="14">SUM(B13*102%)</f>
        <v>2.7613194444444446E-4</v>
      </c>
      <c r="C15" s="65">
        <f t="shared" si="14"/>
        <v>6.037361111111111E-4</v>
      </c>
      <c r="D15" s="60">
        <f t="shared" si="14"/>
        <v>1.3276527777777779E-3</v>
      </c>
      <c r="E15" s="62">
        <f t="shared" si="14"/>
        <v>2.7877638888888887E-3</v>
      </c>
      <c r="F15" s="62">
        <f t="shared" ref="F15" si="15">SUM(F13*102%)</f>
        <v>5.8347777777777781E-3</v>
      </c>
      <c r="G15" s="60">
        <f t="shared" si="14"/>
        <v>1.112225E-2</v>
      </c>
      <c r="H15" s="65">
        <f t="shared" si="14"/>
        <v>6.635902777777777E-4</v>
      </c>
      <c r="I15" s="60">
        <f t="shared" si="14"/>
        <v>1.4487777777777778E-3</v>
      </c>
      <c r="J15" s="62">
        <f t="shared" si="14"/>
        <v>7.4327777777777782E-4</v>
      </c>
      <c r="K15" s="60">
        <f t="shared" si="14"/>
        <v>1.6085069444444445E-3</v>
      </c>
      <c r="L15" s="65">
        <f t="shared" si="14"/>
        <v>6.4151388888888884E-4</v>
      </c>
      <c r="M15" s="60">
        <f t="shared" si="14"/>
        <v>1.4318958333333334E-3</v>
      </c>
      <c r="N15" s="62">
        <f t="shared" si="14"/>
        <v>1.4722708333333332E-3</v>
      </c>
      <c r="O15" s="63">
        <f t="shared" si="14"/>
        <v>3.1256388888888892E-3</v>
      </c>
    </row>
    <row r="16" spans="1:15" ht="24" customHeight="1" x14ac:dyDescent="0.15">
      <c r="A16" s="64" t="s">
        <v>342</v>
      </c>
      <c r="B16" s="58">
        <f t="shared" ref="B16:O16" si="16">SUM(B13*103%)</f>
        <v>2.7883912037037037E-4</v>
      </c>
      <c r="C16" s="65">
        <f t="shared" si="16"/>
        <v>6.0965509259259263E-4</v>
      </c>
      <c r="D16" s="60">
        <f t="shared" si="16"/>
        <v>1.3406689814814817E-3</v>
      </c>
      <c r="E16" s="62">
        <f t="shared" si="16"/>
        <v>2.8150949074074072E-3</v>
      </c>
      <c r="F16" s="62">
        <f t="shared" ref="F16" si="17">SUM(F13*103%)</f>
        <v>5.8919814814814815E-3</v>
      </c>
      <c r="G16" s="60">
        <f t="shared" si="16"/>
        <v>1.1231291666666667E-2</v>
      </c>
      <c r="H16" s="65">
        <f t="shared" si="16"/>
        <v>6.7009606481481477E-4</v>
      </c>
      <c r="I16" s="60">
        <f t="shared" si="16"/>
        <v>1.4629814814814816E-3</v>
      </c>
      <c r="J16" s="62">
        <f t="shared" si="16"/>
        <v>7.5056481481481491E-4</v>
      </c>
      <c r="K16" s="60">
        <f t="shared" si="16"/>
        <v>1.6242766203703705E-3</v>
      </c>
      <c r="L16" s="65">
        <f t="shared" si="16"/>
        <v>6.4780324074074078E-4</v>
      </c>
      <c r="M16" s="60">
        <f t="shared" si="16"/>
        <v>1.445934027777778E-3</v>
      </c>
      <c r="N16" s="62">
        <f t="shared" si="16"/>
        <v>1.486704861111111E-3</v>
      </c>
      <c r="O16" s="63">
        <f t="shared" si="16"/>
        <v>3.1562824074074076E-3</v>
      </c>
    </row>
    <row r="17" spans="1:15" ht="24" customHeight="1" x14ac:dyDescent="0.15">
      <c r="A17" s="64" t="s">
        <v>343</v>
      </c>
      <c r="B17" s="58">
        <f t="shared" ref="B17:O17" si="18">SUM(B13*104%)</f>
        <v>2.8154629629629629E-4</v>
      </c>
      <c r="C17" s="65">
        <f t="shared" si="18"/>
        <v>6.1557407407407405E-4</v>
      </c>
      <c r="D17" s="60">
        <f t="shared" si="18"/>
        <v>1.3536851851851854E-3</v>
      </c>
      <c r="E17" s="62">
        <f t="shared" si="18"/>
        <v>2.8424259259259258E-3</v>
      </c>
      <c r="F17" s="62">
        <f t="shared" ref="F17" si="19">SUM(F13*104%)</f>
        <v>5.9491851851851858E-3</v>
      </c>
      <c r="G17" s="60">
        <f t="shared" si="18"/>
        <v>1.1340333333333332E-2</v>
      </c>
      <c r="H17" s="65">
        <f t="shared" si="18"/>
        <v>6.7660185185185184E-4</v>
      </c>
      <c r="I17" s="60">
        <f t="shared" si="18"/>
        <v>1.4771851851851853E-3</v>
      </c>
      <c r="J17" s="62">
        <f t="shared" si="18"/>
        <v>7.5785185185185189E-4</v>
      </c>
      <c r="K17" s="60">
        <f t="shared" si="18"/>
        <v>1.6400462962962966E-3</v>
      </c>
      <c r="L17" s="65">
        <f t="shared" si="18"/>
        <v>6.5409259259259262E-4</v>
      </c>
      <c r="M17" s="60">
        <f t="shared" si="18"/>
        <v>1.4599722222222223E-3</v>
      </c>
      <c r="N17" s="62">
        <f t="shared" si="18"/>
        <v>1.5011388888888887E-3</v>
      </c>
      <c r="O17" s="63">
        <f t="shared" si="18"/>
        <v>3.186925925925926E-3</v>
      </c>
    </row>
    <row r="18" spans="1:15" ht="24" customHeight="1" x14ac:dyDescent="0.15">
      <c r="A18" s="64" t="s">
        <v>344</v>
      </c>
      <c r="B18" s="58">
        <f t="shared" ref="B18:O18" si="20">SUM(B13*105%)</f>
        <v>2.842534722222222E-4</v>
      </c>
      <c r="C18" s="65">
        <f t="shared" si="20"/>
        <v>6.2149305555555558E-4</v>
      </c>
      <c r="D18" s="60">
        <f t="shared" si="20"/>
        <v>1.3667013888888891E-3</v>
      </c>
      <c r="E18" s="62">
        <f t="shared" si="20"/>
        <v>2.8697569444444443E-3</v>
      </c>
      <c r="F18" s="62">
        <f t="shared" ref="F18" si="21">SUM(F13*105%)</f>
        <v>6.0063888888888892E-3</v>
      </c>
      <c r="G18" s="60">
        <f t="shared" si="20"/>
        <v>1.1449374999999999E-2</v>
      </c>
      <c r="H18" s="65">
        <f t="shared" si="20"/>
        <v>6.8310763888888891E-4</v>
      </c>
      <c r="I18" s="60">
        <f t="shared" si="20"/>
        <v>1.4913888888888891E-3</v>
      </c>
      <c r="J18" s="62">
        <f t="shared" si="20"/>
        <v>7.6513888888888899E-4</v>
      </c>
      <c r="K18" s="60">
        <f t="shared" si="20"/>
        <v>1.6558159722222224E-3</v>
      </c>
      <c r="L18" s="65">
        <f t="shared" si="20"/>
        <v>6.6038194444444445E-4</v>
      </c>
      <c r="M18" s="60">
        <f t="shared" si="20"/>
        <v>1.4740104166666669E-3</v>
      </c>
      <c r="N18" s="62">
        <f t="shared" si="20"/>
        <v>1.5155729166666666E-3</v>
      </c>
      <c r="O18" s="63">
        <f t="shared" si="20"/>
        <v>3.2175694444444448E-3</v>
      </c>
    </row>
    <row r="19" spans="1:15" ht="24" customHeight="1" x14ac:dyDescent="0.15">
      <c r="A19" s="64" t="s">
        <v>345</v>
      </c>
      <c r="B19" s="58">
        <f t="shared" ref="B19:O19" si="22">SUM(B13*106%)</f>
        <v>2.8696064814814817E-4</v>
      </c>
      <c r="C19" s="65">
        <f t="shared" si="22"/>
        <v>6.2741203703703711E-4</v>
      </c>
      <c r="D19" s="60">
        <f t="shared" si="22"/>
        <v>1.3797175925925928E-3</v>
      </c>
      <c r="E19" s="62">
        <f t="shared" si="22"/>
        <v>2.8970879629629629E-3</v>
      </c>
      <c r="F19" s="62">
        <f t="shared" ref="F19" si="23">SUM(F13*106%)</f>
        <v>6.0635925925925926E-3</v>
      </c>
      <c r="G19" s="60">
        <f t="shared" si="22"/>
        <v>1.1558416666666666E-2</v>
      </c>
      <c r="H19" s="65">
        <f t="shared" si="22"/>
        <v>6.8961342592592588E-4</v>
      </c>
      <c r="I19" s="60">
        <f t="shared" si="22"/>
        <v>1.5055925925925927E-3</v>
      </c>
      <c r="J19" s="62">
        <f t="shared" si="22"/>
        <v>7.7242592592592597E-4</v>
      </c>
      <c r="K19" s="60">
        <f t="shared" si="22"/>
        <v>1.6715856481481484E-3</v>
      </c>
      <c r="L19" s="65">
        <f t="shared" si="22"/>
        <v>6.6667129629629628E-4</v>
      </c>
      <c r="M19" s="60">
        <f t="shared" si="22"/>
        <v>1.4880486111111112E-3</v>
      </c>
      <c r="N19" s="62">
        <f t="shared" si="22"/>
        <v>1.5300069444444443E-3</v>
      </c>
      <c r="O19" s="63">
        <f t="shared" si="22"/>
        <v>3.2482129629629632E-3</v>
      </c>
    </row>
    <row r="20" spans="1:15" ht="24" customHeight="1" x14ac:dyDescent="0.15">
      <c r="A20" s="78" t="s">
        <v>347</v>
      </c>
      <c r="B20" s="138" t="s">
        <v>322</v>
      </c>
      <c r="C20" s="138"/>
      <c r="D20" s="138"/>
      <c r="E20" s="138"/>
      <c r="F20" s="138"/>
      <c r="G20" s="138"/>
      <c r="H20" s="138" t="s">
        <v>323</v>
      </c>
      <c r="I20" s="138"/>
      <c r="J20" s="138" t="s">
        <v>324</v>
      </c>
      <c r="K20" s="138"/>
      <c r="L20" s="138" t="s">
        <v>325</v>
      </c>
      <c r="M20" s="138"/>
      <c r="N20" s="138" t="s">
        <v>326</v>
      </c>
      <c r="O20" s="138"/>
    </row>
    <row r="21" spans="1:15" ht="24" customHeight="1" x14ac:dyDescent="0.15">
      <c r="A21" s="78" t="s">
        <v>168</v>
      </c>
      <c r="B21" s="78">
        <v>50</v>
      </c>
      <c r="C21" s="78">
        <v>100</v>
      </c>
      <c r="D21" s="78">
        <v>200</v>
      </c>
      <c r="E21" s="78">
        <v>400</v>
      </c>
      <c r="F21" s="78">
        <v>800</v>
      </c>
      <c r="G21" s="78">
        <v>1500</v>
      </c>
      <c r="H21" s="78">
        <v>100</v>
      </c>
      <c r="I21" s="78">
        <v>200</v>
      </c>
      <c r="J21" s="78">
        <v>100</v>
      </c>
      <c r="K21" s="78">
        <v>200</v>
      </c>
      <c r="L21" s="78">
        <v>100</v>
      </c>
      <c r="M21" s="78">
        <v>200</v>
      </c>
      <c r="N21" s="78">
        <v>200</v>
      </c>
      <c r="O21" s="78">
        <v>400</v>
      </c>
    </row>
    <row r="22" spans="1:15" ht="24" customHeight="1" x14ac:dyDescent="0.15">
      <c r="A22" s="53" t="s">
        <v>300</v>
      </c>
      <c r="B22" s="54">
        <v>2.8298611111111108E-4</v>
      </c>
      <c r="C22" s="54">
        <v>6.2013888888888882E-4</v>
      </c>
      <c r="D22" s="55">
        <v>1.3444444444444443E-3</v>
      </c>
      <c r="E22" s="55">
        <v>2.8689814814814815E-3</v>
      </c>
      <c r="F22" s="55">
        <v>5.9746527777777784E-3</v>
      </c>
      <c r="G22" s="55">
        <v>1.1452430555555556E-2</v>
      </c>
      <c r="H22" s="54">
        <v>6.7210648148148153E-4</v>
      </c>
      <c r="I22" s="55">
        <v>1.4668981481481482E-3</v>
      </c>
      <c r="J22" s="55">
        <v>7.5266203703703704E-4</v>
      </c>
      <c r="K22" s="55">
        <v>1.6199074074074076E-3</v>
      </c>
      <c r="L22" s="54">
        <v>6.4965277777777786E-4</v>
      </c>
      <c r="M22" s="55">
        <v>1.4498842592592593E-3</v>
      </c>
      <c r="N22" s="55">
        <v>1.4828703703703705E-3</v>
      </c>
      <c r="O22" s="55">
        <v>3.1648148148148147E-3</v>
      </c>
    </row>
    <row r="23" spans="1:15" ht="24" customHeight="1" x14ac:dyDescent="0.15">
      <c r="A23" s="53" t="s">
        <v>340</v>
      </c>
      <c r="B23" s="58">
        <f t="shared" ref="B23:O23" si="24">SUM(B22*101%)</f>
        <v>2.8581597222222219E-4</v>
      </c>
      <c r="C23" s="59">
        <f t="shared" si="24"/>
        <v>6.2634027777777775E-4</v>
      </c>
      <c r="D23" s="60">
        <f t="shared" si="24"/>
        <v>1.3578888888888887E-3</v>
      </c>
      <c r="E23" s="61">
        <f t="shared" si="24"/>
        <v>2.8976712962962962E-3</v>
      </c>
      <c r="F23" s="61">
        <f t="shared" si="24"/>
        <v>6.0343993055555559E-3</v>
      </c>
      <c r="G23" s="60">
        <f t="shared" si="24"/>
        <v>1.1566954861111112E-2</v>
      </c>
      <c r="H23" s="59">
        <f t="shared" si="24"/>
        <v>6.7882754629629641E-4</v>
      </c>
      <c r="I23" s="60">
        <f t="shared" si="24"/>
        <v>1.4815671296296296E-3</v>
      </c>
      <c r="J23" s="61">
        <f t="shared" si="24"/>
        <v>7.6018865740740745E-4</v>
      </c>
      <c r="K23" s="60">
        <f t="shared" si="24"/>
        <v>1.6361064814814817E-3</v>
      </c>
      <c r="L23" s="59">
        <f t="shared" si="24"/>
        <v>6.5614930555555565E-4</v>
      </c>
      <c r="M23" s="60">
        <f t="shared" si="24"/>
        <v>1.4643831018518519E-3</v>
      </c>
      <c r="N23" s="62">
        <f t="shared" si="24"/>
        <v>1.4976990740740743E-3</v>
      </c>
      <c r="O23" s="63">
        <f t="shared" si="24"/>
        <v>3.196462962962963E-3</v>
      </c>
    </row>
    <row r="24" spans="1:15" ht="24" customHeight="1" x14ac:dyDescent="0.15">
      <c r="A24" s="64" t="s">
        <v>341</v>
      </c>
      <c r="B24" s="58">
        <f t="shared" ref="B24:O24" si="25">SUM(B22*102%)</f>
        <v>2.886458333333333E-4</v>
      </c>
      <c r="C24" s="65">
        <f t="shared" si="25"/>
        <v>6.3254166666666656E-4</v>
      </c>
      <c r="D24" s="60">
        <f t="shared" si="25"/>
        <v>1.3713333333333333E-3</v>
      </c>
      <c r="E24" s="62">
        <f t="shared" si="25"/>
        <v>2.9263611111111114E-3</v>
      </c>
      <c r="F24" s="62">
        <f t="shared" si="25"/>
        <v>6.0941458333333342E-3</v>
      </c>
      <c r="G24" s="60">
        <f t="shared" si="25"/>
        <v>1.1681479166666668E-2</v>
      </c>
      <c r="H24" s="65">
        <f t="shared" si="25"/>
        <v>6.8554861111111117E-4</v>
      </c>
      <c r="I24" s="60">
        <f t="shared" si="25"/>
        <v>1.4962361111111112E-3</v>
      </c>
      <c r="J24" s="62">
        <f t="shared" si="25"/>
        <v>7.6771527777777775E-4</v>
      </c>
      <c r="K24" s="60">
        <f t="shared" si="25"/>
        <v>1.6523055555555557E-3</v>
      </c>
      <c r="L24" s="65">
        <f t="shared" si="25"/>
        <v>6.6264583333333345E-4</v>
      </c>
      <c r="M24" s="60">
        <f t="shared" si="25"/>
        <v>1.4788819444444446E-3</v>
      </c>
      <c r="N24" s="62">
        <f t="shared" si="25"/>
        <v>1.512527777777778E-3</v>
      </c>
      <c r="O24" s="63">
        <f t="shared" si="25"/>
        <v>3.2281111111111113E-3</v>
      </c>
    </row>
    <row r="25" spans="1:15" ht="24" customHeight="1" x14ac:dyDescent="0.15">
      <c r="A25" s="64" t="s">
        <v>342</v>
      </c>
      <c r="B25" s="58">
        <f t="shared" ref="B25:O25" si="26">SUM(B22*103%)</f>
        <v>2.9147569444444441E-4</v>
      </c>
      <c r="C25" s="65">
        <f t="shared" si="26"/>
        <v>6.3874305555555548E-4</v>
      </c>
      <c r="D25" s="60">
        <f t="shared" si="26"/>
        <v>1.3847777777777777E-3</v>
      </c>
      <c r="E25" s="62">
        <f t="shared" si="26"/>
        <v>2.9550509259259261E-3</v>
      </c>
      <c r="F25" s="62">
        <f t="shared" si="26"/>
        <v>6.1538923611111117E-3</v>
      </c>
      <c r="G25" s="60">
        <f t="shared" si="26"/>
        <v>1.1796003472222222E-2</v>
      </c>
      <c r="H25" s="65">
        <f t="shared" si="26"/>
        <v>6.9226967592592604E-4</v>
      </c>
      <c r="I25" s="60">
        <f t="shared" si="26"/>
        <v>1.5109050925925926E-3</v>
      </c>
      <c r="J25" s="62">
        <f t="shared" si="26"/>
        <v>7.7524189814814817E-4</v>
      </c>
      <c r="K25" s="60">
        <f t="shared" si="26"/>
        <v>1.6685046296296298E-3</v>
      </c>
      <c r="L25" s="65">
        <f t="shared" si="26"/>
        <v>6.6914236111111124E-4</v>
      </c>
      <c r="M25" s="60">
        <f t="shared" si="26"/>
        <v>1.493380787037037E-3</v>
      </c>
      <c r="N25" s="62">
        <f t="shared" si="26"/>
        <v>1.5273564814814818E-3</v>
      </c>
      <c r="O25" s="63">
        <f t="shared" si="26"/>
        <v>3.2597592592592591E-3</v>
      </c>
    </row>
    <row r="26" spans="1:15" ht="24" customHeight="1" x14ac:dyDescent="0.15">
      <c r="A26" s="64" t="s">
        <v>343</v>
      </c>
      <c r="B26" s="58">
        <f t="shared" ref="B26:O26" si="27">SUM(B22*104%)</f>
        <v>2.9430555555555552E-4</v>
      </c>
      <c r="C26" s="65">
        <f t="shared" si="27"/>
        <v>6.4494444444444441E-4</v>
      </c>
      <c r="D26" s="60">
        <f t="shared" si="27"/>
        <v>1.3982222222222221E-3</v>
      </c>
      <c r="E26" s="62">
        <f t="shared" si="27"/>
        <v>2.9837407407407408E-3</v>
      </c>
      <c r="F26" s="62">
        <f t="shared" si="27"/>
        <v>6.2136388888888901E-3</v>
      </c>
      <c r="G26" s="60">
        <f t="shared" si="27"/>
        <v>1.1910527777777779E-2</v>
      </c>
      <c r="H26" s="62">
        <f t="shared" si="27"/>
        <v>6.989907407407408E-4</v>
      </c>
      <c r="I26" s="60">
        <f t="shared" si="27"/>
        <v>1.5255740740740742E-3</v>
      </c>
      <c r="J26" s="62">
        <f t="shared" si="27"/>
        <v>7.8276851851851858E-4</v>
      </c>
      <c r="K26" s="60">
        <f t="shared" si="27"/>
        <v>1.6847037037037039E-3</v>
      </c>
      <c r="L26" s="65">
        <f t="shared" si="27"/>
        <v>6.7563888888888903E-4</v>
      </c>
      <c r="M26" s="60">
        <f t="shared" si="27"/>
        <v>1.5078796296296296E-3</v>
      </c>
      <c r="N26" s="62">
        <f t="shared" si="27"/>
        <v>1.5421851851851853E-3</v>
      </c>
      <c r="O26" s="63">
        <f t="shared" si="27"/>
        <v>3.2914074074074074E-3</v>
      </c>
    </row>
    <row r="27" spans="1:15" ht="24" customHeight="1" x14ac:dyDescent="0.15">
      <c r="A27" s="64" t="s">
        <v>344</v>
      </c>
      <c r="B27" s="58">
        <f t="shared" ref="B27:O27" si="28">SUM(B22*105%)</f>
        <v>2.9713541666666663E-4</v>
      </c>
      <c r="C27" s="65">
        <f t="shared" si="28"/>
        <v>6.5114583333333333E-4</v>
      </c>
      <c r="D27" s="60">
        <f t="shared" si="28"/>
        <v>1.4116666666666665E-3</v>
      </c>
      <c r="E27" s="62">
        <f t="shared" si="28"/>
        <v>3.0124305555555555E-3</v>
      </c>
      <c r="F27" s="62">
        <f t="shared" si="28"/>
        <v>6.2733854166666676E-3</v>
      </c>
      <c r="G27" s="60">
        <f t="shared" si="28"/>
        <v>1.2025052083333335E-2</v>
      </c>
      <c r="H27" s="62">
        <f t="shared" si="28"/>
        <v>7.0571180555555567E-4</v>
      </c>
      <c r="I27" s="60">
        <f t="shared" si="28"/>
        <v>1.5402430555555555E-3</v>
      </c>
      <c r="J27" s="62">
        <f t="shared" si="28"/>
        <v>7.9029513888888888E-4</v>
      </c>
      <c r="K27" s="60">
        <f t="shared" si="28"/>
        <v>1.700902777777778E-3</v>
      </c>
      <c r="L27" s="65">
        <f t="shared" si="28"/>
        <v>6.8213541666666683E-4</v>
      </c>
      <c r="M27" s="60">
        <f t="shared" si="28"/>
        <v>1.5223784722222223E-3</v>
      </c>
      <c r="N27" s="62">
        <f t="shared" si="28"/>
        <v>1.557013888888889E-3</v>
      </c>
      <c r="O27" s="63">
        <f t="shared" si="28"/>
        <v>3.3230555555555557E-3</v>
      </c>
    </row>
    <row r="28" spans="1:15" ht="24" customHeight="1" x14ac:dyDescent="0.15">
      <c r="A28" s="67" t="s">
        <v>345</v>
      </c>
      <c r="B28" s="68">
        <f t="shared" ref="B28:O28" si="29">SUM(B22*106%)</f>
        <v>2.9996527777777774E-4</v>
      </c>
      <c r="C28" s="69">
        <f t="shared" si="29"/>
        <v>6.5734722222222214E-4</v>
      </c>
      <c r="D28" s="70">
        <f t="shared" si="29"/>
        <v>1.4251111111111112E-3</v>
      </c>
      <c r="E28" s="66">
        <f t="shared" si="29"/>
        <v>3.0411203703703707E-3</v>
      </c>
      <c r="F28" s="66">
        <f t="shared" si="29"/>
        <v>6.333131944444445E-3</v>
      </c>
      <c r="G28" s="70">
        <f t="shared" si="29"/>
        <v>1.2139576388888891E-2</v>
      </c>
      <c r="H28" s="66">
        <f t="shared" si="29"/>
        <v>7.1243287037037043E-4</v>
      </c>
      <c r="I28" s="70">
        <f t="shared" si="29"/>
        <v>1.5549120370370372E-3</v>
      </c>
      <c r="J28" s="66">
        <f t="shared" si="29"/>
        <v>7.978217592592593E-4</v>
      </c>
      <c r="K28" s="70">
        <f t="shared" si="29"/>
        <v>1.717101851851852E-3</v>
      </c>
      <c r="L28" s="69">
        <f>SUM(L22*106%)</f>
        <v>6.8863194444444451E-4</v>
      </c>
      <c r="M28" s="70">
        <f t="shared" si="29"/>
        <v>1.5368773148148149E-3</v>
      </c>
      <c r="N28" s="66">
        <f t="shared" si="29"/>
        <v>1.5718425925925928E-3</v>
      </c>
      <c r="O28" s="71">
        <f t="shared" si="29"/>
        <v>3.3547037037037039E-3</v>
      </c>
    </row>
    <row r="29" spans="1:15" ht="24" customHeight="1" x14ac:dyDescent="0.15">
      <c r="A29" s="77"/>
      <c r="B29" s="58"/>
      <c r="C29" s="58"/>
      <c r="D29" s="60"/>
      <c r="E29" s="60"/>
      <c r="F29" s="60"/>
      <c r="G29" s="60"/>
      <c r="H29" s="60"/>
      <c r="I29" s="60"/>
      <c r="J29" s="60"/>
      <c r="K29" s="60"/>
      <c r="L29" s="58"/>
      <c r="M29" s="60"/>
      <c r="N29" s="60"/>
      <c r="O29" s="60"/>
    </row>
    <row r="30" spans="1:15" ht="24" customHeight="1" x14ac:dyDescent="0.15">
      <c r="A30" s="140" t="s">
        <v>368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</row>
    <row r="31" spans="1:15" ht="24" customHeight="1" x14ac:dyDescent="0.15">
      <c r="A31" s="78" t="s">
        <v>339</v>
      </c>
      <c r="B31" s="138" t="s">
        <v>322</v>
      </c>
      <c r="C31" s="138"/>
      <c r="D31" s="138"/>
      <c r="E31" s="138"/>
      <c r="F31" s="138"/>
      <c r="G31" s="138"/>
      <c r="H31" s="138" t="s">
        <v>323</v>
      </c>
      <c r="I31" s="138"/>
      <c r="J31" s="138" t="s">
        <v>324</v>
      </c>
      <c r="K31" s="138"/>
      <c r="L31" s="138" t="s">
        <v>325</v>
      </c>
      <c r="M31" s="138"/>
      <c r="N31" s="138" t="s">
        <v>326</v>
      </c>
      <c r="O31" s="138"/>
    </row>
    <row r="32" spans="1:15" ht="24" customHeight="1" x14ac:dyDescent="0.15">
      <c r="A32" s="78" t="s">
        <v>168</v>
      </c>
      <c r="B32" s="78">
        <v>50</v>
      </c>
      <c r="C32" s="78">
        <v>100</v>
      </c>
      <c r="D32" s="78">
        <v>200</v>
      </c>
      <c r="E32" s="78">
        <v>400</v>
      </c>
      <c r="F32" s="78">
        <v>800</v>
      </c>
      <c r="G32" s="78">
        <v>1500</v>
      </c>
      <c r="H32" s="78">
        <v>100</v>
      </c>
      <c r="I32" s="78">
        <v>200</v>
      </c>
      <c r="J32" s="78">
        <v>100</v>
      </c>
      <c r="K32" s="78">
        <v>200</v>
      </c>
      <c r="L32" s="78">
        <v>100</v>
      </c>
      <c r="M32" s="78">
        <v>200</v>
      </c>
      <c r="N32" s="78">
        <v>200</v>
      </c>
      <c r="O32" s="78">
        <v>400</v>
      </c>
    </row>
    <row r="33" spans="1:15" ht="24" customHeight="1" x14ac:dyDescent="0.15">
      <c r="A33" s="53" t="s">
        <v>300</v>
      </c>
      <c r="B33" s="54">
        <v>2.9629629629629629E-4</v>
      </c>
      <c r="C33" s="54">
        <v>6.4618055555555555E-4</v>
      </c>
      <c r="D33" s="55">
        <v>1.410300925925926E-3</v>
      </c>
      <c r="E33" s="55">
        <v>2.9396990740740742E-3</v>
      </c>
      <c r="F33" s="55">
        <v>6.035185185185186E-3</v>
      </c>
      <c r="G33" s="57">
        <v>1.1561574074074073E-2</v>
      </c>
      <c r="H33" s="55">
        <v>7.1493055555555557E-4</v>
      </c>
      <c r="I33" s="55">
        <v>1.540972222222222E-3</v>
      </c>
      <c r="J33" s="55">
        <v>7.9849537037037031E-4</v>
      </c>
      <c r="K33" s="55">
        <v>1.7127314814814813E-3</v>
      </c>
      <c r="L33" s="54">
        <v>6.8634259259259256E-4</v>
      </c>
      <c r="M33" s="55">
        <v>1.5296296296296297E-3</v>
      </c>
      <c r="N33" s="55">
        <v>1.561111111111111E-3</v>
      </c>
      <c r="O33" s="55">
        <v>3.3096064814814815E-3</v>
      </c>
    </row>
    <row r="34" spans="1:15" ht="24" customHeight="1" x14ac:dyDescent="0.15">
      <c r="A34" s="53" t="s">
        <v>340</v>
      </c>
      <c r="B34" s="58">
        <f t="shared" ref="B34:O34" si="30">SUM(B33*101%)</f>
        <v>2.9925925925925926E-4</v>
      </c>
      <c r="C34" s="59">
        <f t="shared" si="30"/>
        <v>6.5264236111111111E-4</v>
      </c>
      <c r="D34" s="60">
        <f t="shared" si="30"/>
        <v>1.4244039351851852E-3</v>
      </c>
      <c r="E34" s="61">
        <f t="shared" si="30"/>
        <v>2.969096064814815E-3</v>
      </c>
      <c r="F34" s="62">
        <f t="shared" ref="F34" si="31">SUM(F33*101%)</f>
        <v>6.0955370370370382E-3</v>
      </c>
      <c r="G34" s="60">
        <f t="shared" si="30"/>
        <v>1.1677189814814814E-2</v>
      </c>
      <c r="H34" s="61">
        <f t="shared" si="30"/>
        <v>7.2207986111111116E-4</v>
      </c>
      <c r="I34" s="60">
        <f t="shared" si="30"/>
        <v>1.5563819444444442E-3</v>
      </c>
      <c r="J34" s="61">
        <f t="shared" si="30"/>
        <v>8.0648032407407404E-4</v>
      </c>
      <c r="K34" s="60">
        <f t="shared" si="30"/>
        <v>1.7298587962962962E-3</v>
      </c>
      <c r="L34" s="59">
        <f t="shared" si="30"/>
        <v>6.9320601851851845E-4</v>
      </c>
      <c r="M34" s="60">
        <f t="shared" si="30"/>
        <v>1.5449259259259259E-3</v>
      </c>
      <c r="N34" s="62">
        <f t="shared" si="30"/>
        <v>1.5767222222222222E-3</v>
      </c>
      <c r="O34" s="63">
        <f t="shared" si="30"/>
        <v>3.3427025462962963E-3</v>
      </c>
    </row>
    <row r="35" spans="1:15" ht="24" customHeight="1" x14ac:dyDescent="0.15">
      <c r="A35" s="64" t="s">
        <v>341</v>
      </c>
      <c r="B35" s="58">
        <f t="shared" ref="B35:O35" si="32">SUM(B33*102%)</f>
        <v>3.0222222222222223E-4</v>
      </c>
      <c r="C35" s="65">
        <f t="shared" si="32"/>
        <v>6.5910416666666667E-4</v>
      </c>
      <c r="D35" s="60">
        <f t="shared" si="32"/>
        <v>1.4385069444444445E-3</v>
      </c>
      <c r="E35" s="62">
        <f t="shared" si="32"/>
        <v>2.9984930555555559E-3</v>
      </c>
      <c r="F35" s="62">
        <f t="shared" ref="F35" si="33">SUM(F33*102%)</f>
        <v>6.1558888888888896E-3</v>
      </c>
      <c r="G35" s="60">
        <f t="shared" si="32"/>
        <v>1.1792805555555555E-2</v>
      </c>
      <c r="H35" s="62">
        <f t="shared" si="32"/>
        <v>7.2922916666666665E-4</v>
      </c>
      <c r="I35" s="60">
        <f t="shared" si="32"/>
        <v>1.5717916666666664E-3</v>
      </c>
      <c r="J35" s="62">
        <f t="shared" si="32"/>
        <v>8.1446527777777778E-4</v>
      </c>
      <c r="K35" s="60">
        <f t="shared" si="32"/>
        <v>1.746986111111111E-3</v>
      </c>
      <c r="L35" s="62">
        <f t="shared" si="32"/>
        <v>7.0006944444444446E-4</v>
      </c>
      <c r="M35" s="60">
        <f t="shared" si="32"/>
        <v>1.5602222222222224E-3</v>
      </c>
      <c r="N35" s="62">
        <f t="shared" si="32"/>
        <v>1.5923333333333332E-3</v>
      </c>
      <c r="O35" s="63">
        <f t="shared" si="32"/>
        <v>3.3757986111111111E-3</v>
      </c>
    </row>
    <row r="36" spans="1:15" ht="24" customHeight="1" x14ac:dyDescent="0.15">
      <c r="A36" s="64" t="s">
        <v>342</v>
      </c>
      <c r="B36" s="58">
        <f t="shared" ref="B36:O36" si="34">SUM(B33*103%)</f>
        <v>3.0518518518518519E-4</v>
      </c>
      <c r="C36" s="65">
        <f t="shared" si="34"/>
        <v>6.6556597222222223E-4</v>
      </c>
      <c r="D36" s="60">
        <f t="shared" si="34"/>
        <v>1.4526099537037038E-3</v>
      </c>
      <c r="E36" s="62">
        <f t="shared" si="34"/>
        <v>3.0278900462962963E-3</v>
      </c>
      <c r="F36" s="62">
        <f t="shared" ref="F36" si="35">SUM(F33*103%)</f>
        <v>6.2162407407407418E-3</v>
      </c>
      <c r="G36" s="60">
        <f t="shared" si="34"/>
        <v>1.1908421296296295E-2</v>
      </c>
      <c r="H36" s="62">
        <f t="shared" si="34"/>
        <v>7.3637847222222225E-4</v>
      </c>
      <c r="I36" s="60">
        <f t="shared" si="34"/>
        <v>1.5872013888888886E-3</v>
      </c>
      <c r="J36" s="62">
        <f t="shared" si="34"/>
        <v>8.224502314814814E-4</v>
      </c>
      <c r="K36" s="60">
        <f t="shared" si="34"/>
        <v>1.7641134259259257E-3</v>
      </c>
      <c r="L36" s="62">
        <f t="shared" si="34"/>
        <v>7.0693287037037035E-4</v>
      </c>
      <c r="M36" s="60">
        <f t="shared" si="34"/>
        <v>1.5755185185185186E-3</v>
      </c>
      <c r="N36" s="62">
        <f t="shared" si="34"/>
        <v>1.6079444444444444E-3</v>
      </c>
      <c r="O36" s="63">
        <f t="shared" si="34"/>
        <v>3.4088946759259259E-3</v>
      </c>
    </row>
    <row r="37" spans="1:15" ht="24" customHeight="1" x14ac:dyDescent="0.15">
      <c r="A37" s="64" t="s">
        <v>343</v>
      </c>
      <c r="B37" s="58">
        <f t="shared" ref="B37:O37" si="36">SUM(B33*104%)</f>
        <v>3.0814814814814816E-4</v>
      </c>
      <c r="C37" s="65">
        <f t="shared" si="36"/>
        <v>6.7202777777777779E-4</v>
      </c>
      <c r="D37" s="60">
        <f t="shared" si="36"/>
        <v>1.4667129629629631E-3</v>
      </c>
      <c r="E37" s="62">
        <f t="shared" si="36"/>
        <v>3.0572870370370372E-3</v>
      </c>
      <c r="F37" s="62">
        <f t="shared" ref="F37" si="37">SUM(F33*104%)</f>
        <v>6.276592592592594E-3</v>
      </c>
      <c r="G37" s="60">
        <f t="shared" si="36"/>
        <v>1.2024037037037036E-2</v>
      </c>
      <c r="H37" s="62">
        <f t="shared" si="36"/>
        <v>7.4352777777777785E-4</v>
      </c>
      <c r="I37" s="60">
        <f t="shared" si="36"/>
        <v>1.6026111111111109E-3</v>
      </c>
      <c r="J37" s="62">
        <f t="shared" si="36"/>
        <v>8.3043518518518514E-4</v>
      </c>
      <c r="K37" s="60">
        <f t="shared" si="36"/>
        <v>1.7812407407407406E-3</v>
      </c>
      <c r="L37" s="62">
        <f t="shared" si="36"/>
        <v>7.1379629629629625E-4</v>
      </c>
      <c r="M37" s="60">
        <f t="shared" si="36"/>
        <v>1.5908148148148149E-3</v>
      </c>
      <c r="N37" s="62">
        <f t="shared" si="36"/>
        <v>1.6235555555555554E-3</v>
      </c>
      <c r="O37" s="63">
        <f t="shared" si="36"/>
        <v>3.4419907407407407E-3</v>
      </c>
    </row>
    <row r="38" spans="1:15" ht="24" customHeight="1" x14ac:dyDescent="0.15">
      <c r="A38" s="64" t="s">
        <v>344</v>
      </c>
      <c r="B38" s="88">
        <f t="shared" ref="B38:O38" si="38">SUM(B33*105%)</f>
        <v>3.1111111111111113E-4</v>
      </c>
      <c r="C38" s="65">
        <f t="shared" si="38"/>
        <v>6.7848958333333335E-4</v>
      </c>
      <c r="D38" s="60">
        <f t="shared" si="38"/>
        <v>1.4808159722222223E-3</v>
      </c>
      <c r="E38" s="62">
        <f t="shared" si="38"/>
        <v>3.086684027777778E-3</v>
      </c>
      <c r="F38" s="62">
        <f t="shared" ref="F38" si="39">SUM(F33*105%)</f>
        <v>6.3369444444444454E-3</v>
      </c>
      <c r="G38" s="60">
        <f t="shared" si="38"/>
        <v>1.2139652777777777E-2</v>
      </c>
      <c r="H38" s="62">
        <f t="shared" si="38"/>
        <v>7.5067708333333334E-4</v>
      </c>
      <c r="I38" s="60">
        <f t="shared" si="38"/>
        <v>1.6180208333333331E-3</v>
      </c>
      <c r="J38" s="62">
        <f t="shared" si="38"/>
        <v>8.3842013888888887E-4</v>
      </c>
      <c r="K38" s="60">
        <f t="shared" si="38"/>
        <v>1.7983680555555554E-3</v>
      </c>
      <c r="L38" s="62">
        <f t="shared" si="38"/>
        <v>7.2065972222222225E-4</v>
      </c>
      <c r="M38" s="60">
        <f t="shared" si="38"/>
        <v>1.6061111111111113E-3</v>
      </c>
      <c r="N38" s="62">
        <f t="shared" si="38"/>
        <v>1.6391666666666666E-3</v>
      </c>
      <c r="O38" s="63">
        <f t="shared" si="38"/>
        <v>3.4750868055555559E-3</v>
      </c>
    </row>
    <row r="39" spans="1:15" ht="24" customHeight="1" x14ac:dyDescent="0.15">
      <c r="A39" s="67" t="s">
        <v>345</v>
      </c>
      <c r="B39" s="69">
        <f t="shared" ref="B39:O39" si="40">SUM(B33*106%)</f>
        <v>3.1407407407407409E-4</v>
      </c>
      <c r="C39" s="69">
        <f>SUM(C33*106%)</f>
        <v>6.8495138888888891E-4</v>
      </c>
      <c r="D39" s="60">
        <f t="shared" si="40"/>
        <v>1.4949189814814816E-3</v>
      </c>
      <c r="E39" s="62">
        <f t="shared" si="40"/>
        <v>3.1160810185185189E-3</v>
      </c>
      <c r="F39" s="66">
        <f t="shared" ref="F39" si="41">SUM(F33*106%)</f>
        <v>6.3972962962962976E-3</v>
      </c>
      <c r="G39" s="60">
        <f t="shared" si="40"/>
        <v>1.2255268518518518E-2</v>
      </c>
      <c r="H39" s="62">
        <f t="shared" si="40"/>
        <v>7.5782638888888894E-4</v>
      </c>
      <c r="I39" s="60">
        <f t="shared" si="40"/>
        <v>1.6334305555555555E-3</v>
      </c>
      <c r="J39" s="62">
        <f t="shared" si="40"/>
        <v>8.4640509259259261E-4</v>
      </c>
      <c r="K39" s="60">
        <f t="shared" si="40"/>
        <v>1.8154953703703703E-3</v>
      </c>
      <c r="L39" s="62">
        <f t="shared" si="40"/>
        <v>7.2752314814814815E-4</v>
      </c>
      <c r="M39" s="60">
        <f t="shared" si="40"/>
        <v>1.6214074074074076E-3</v>
      </c>
      <c r="N39" s="62">
        <f t="shared" si="40"/>
        <v>1.6547777777777778E-3</v>
      </c>
      <c r="O39" s="63">
        <f t="shared" si="40"/>
        <v>3.5081828703703707E-3</v>
      </c>
    </row>
    <row r="40" spans="1:15" ht="24" customHeight="1" x14ac:dyDescent="0.15">
      <c r="A40" s="67" t="s">
        <v>346</v>
      </c>
      <c r="B40" s="138" t="s">
        <v>322</v>
      </c>
      <c r="C40" s="138"/>
      <c r="D40" s="138"/>
      <c r="E40" s="138"/>
      <c r="F40" s="138"/>
      <c r="G40" s="138"/>
      <c r="H40" s="139" t="s">
        <v>323</v>
      </c>
      <c r="I40" s="138"/>
      <c r="J40" s="138" t="s">
        <v>324</v>
      </c>
      <c r="K40" s="138"/>
      <c r="L40" s="138" t="s">
        <v>325</v>
      </c>
      <c r="M40" s="138"/>
      <c r="N40" s="138" t="s">
        <v>326</v>
      </c>
      <c r="O40" s="138"/>
    </row>
    <row r="41" spans="1:15" ht="24" customHeight="1" x14ac:dyDescent="0.15">
      <c r="A41" s="78" t="s">
        <v>168</v>
      </c>
      <c r="B41" s="78">
        <v>50</v>
      </c>
      <c r="C41" s="78">
        <v>100</v>
      </c>
      <c r="D41" s="78">
        <v>200</v>
      </c>
      <c r="E41" s="78">
        <v>400</v>
      </c>
      <c r="F41" s="78">
        <v>800</v>
      </c>
      <c r="G41" s="79">
        <v>1500</v>
      </c>
      <c r="H41" s="79">
        <v>100</v>
      </c>
      <c r="I41" s="78">
        <v>200</v>
      </c>
      <c r="J41" s="78">
        <v>100</v>
      </c>
      <c r="K41" s="78">
        <v>200</v>
      </c>
      <c r="L41" s="78">
        <v>100</v>
      </c>
      <c r="M41" s="78">
        <v>200</v>
      </c>
      <c r="N41" s="78">
        <v>200</v>
      </c>
      <c r="O41" s="78">
        <v>400</v>
      </c>
    </row>
    <row r="42" spans="1:15" ht="24" customHeight="1" x14ac:dyDescent="0.15">
      <c r="A42" s="53" t="s">
        <v>300</v>
      </c>
      <c r="B42" s="54">
        <v>3.0104166666666669E-4</v>
      </c>
      <c r="C42" s="54">
        <v>6.5312499999999995E-4</v>
      </c>
      <c r="D42" s="55">
        <v>1.4177083333333333E-3</v>
      </c>
      <c r="E42" s="55">
        <v>2.9706018518518523E-3</v>
      </c>
      <c r="F42" s="55">
        <v>6.0987268518518517E-3</v>
      </c>
      <c r="G42" s="57">
        <v>1.1683217592592592E-2</v>
      </c>
      <c r="H42" s="57">
        <v>7.262731481481482E-4</v>
      </c>
      <c r="I42" s="55">
        <v>1.5652777777777778E-3</v>
      </c>
      <c r="J42" s="55">
        <v>8.1111111111111108E-4</v>
      </c>
      <c r="K42" s="55">
        <v>1.7395833333333334E-3</v>
      </c>
      <c r="L42" s="55">
        <v>6.9722222222222223E-4</v>
      </c>
      <c r="M42" s="55">
        <v>1.5456018518518518E-3</v>
      </c>
      <c r="N42" s="55">
        <v>1.5857638888888887E-3</v>
      </c>
      <c r="O42" s="55">
        <v>3.3440972222222223E-3</v>
      </c>
    </row>
    <row r="43" spans="1:15" ht="24" customHeight="1" x14ac:dyDescent="0.15">
      <c r="A43" s="53" t="s">
        <v>340</v>
      </c>
      <c r="B43" s="58">
        <f t="shared" ref="B43:O43" si="42">SUM(B42*101%)</f>
        <v>3.0405208333333337E-4</v>
      </c>
      <c r="C43" s="59">
        <f t="shared" si="42"/>
        <v>6.5965624999999998E-4</v>
      </c>
      <c r="D43" s="60">
        <f t="shared" si="42"/>
        <v>1.4318854166666666E-3</v>
      </c>
      <c r="E43" s="61">
        <f t="shared" si="42"/>
        <v>3.0003078703703711E-3</v>
      </c>
      <c r="F43" s="62">
        <f t="shared" ref="F43" si="43">SUM(F42*101%)</f>
        <v>6.1597141203703701E-3</v>
      </c>
      <c r="G43" s="60">
        <f t="shared" si="42"/>
        <v>1.1800049768518518E-2</v>
      </c>
      <c r="H43" s="61">
        <f t="shared" si="42"/>
        <v>7.3353587962962966E-4</v>
      </c>
      <c r="I43" s="60">
        <f t="shared" si="42"/>
        <v>1.5809305555555557E-3</v>
      </c>
      <c r="J43" s="61">
        <f t="shared" si="42"/>
        <v>8.1922222222222216E-4</v>
      </c>
      <c r="K43" s="60">
        <f t="shared" si="42"/>
        <v>1.7569791666666669E-3</v>
      </c>
      <c r="L43" s="61">
        <f t="shared" si="42"/>
        <v>7.0419444444444446E-4</v>
      </c>
      <c r="M43" s="60">
        <f t="shared" si="42"/>
        <v>1.5610578703703704E-3</v>
      </c>
      <c r="N43" s="62">
        <f t="shared" si="42"/>
        <v>1.6016215277777775E-3</v>
      </c>
      <c r="O43" s="63">
        <f t="shared" si="42"/>
        <v>3.3775381944444447E-3</v>
      </c>
    </row>
    <row r="44" spans="1:15" ht="24" customHeight="1" x14ac:dyDescent="0.15">
      <c r="A44" s="64" t="s">
        <v>341</v>
      </c>
      <c r="B44" s="58">
        <f t="shared" ref="B44:O44" si="44">SUM(B42*102%)</f>
        <v>3.0706250000000004E-4</v>
      </c>
      <c r="C44" s="65">
        <f t="shared" si="44"/>
        <v>6.661875E-4</v>
      </c>
      <c r="D44" s="60">
        <f t="shared" si="44"/>
        <v>1.4460625000000001E-3</v>
      </c>
      <c r="E44" s="62">
        <f t="shared" si="44"/>
        <v>3.0300138888888894E-3</v>
      </c>
      <c r="F44" s="62">
        <f t="shared" ref="F44" si="45">SUM(F42*102%)</f>
        <v>6.2207013888888885E-3</v>
      </c>
      <c r="G44" s="60">
        <f t="shared" si="44"/>
        <v>1.1916881944444443E-2</v>
      </c>
      <c r="H44" s="62">
        <f t="shared" si="44"/>
        <v>7.4079861111111113E-4</v>
      </c>
      <c r="I44" s="60">
        <f t="shared" si="44"/>
        <v>1.5965833333333335E-3</v>
      </c>
      <c r="J44" s="62">
        <f t="shared" si="44"/>
        <v>8.2733333333333335E-4</v>
      </c>
      <c r="K44" s="60">
        <f t="shared" si="44"/>
        <v>1.7743750000000001E-3</v>
      </c>
      <c r="L44" s="62">
        <f t="shared" si="44"/>
        <v>7.111666666666667E-4</v>
      </c>
      <c r="M44" s="60">
        <f t="shared" si="44"/>
        <v>1.5765138888888888E-3</v>
      </c>
      <c r="N44" s="62">
        <f t="shared" si="44"/>
        <v>1.6174791666666666E-3</v>
      </c>
      <c r="O44" s="63">
        <f t="shared" si="44"/>
        <v>3.4109791666666668E-3</v>
      </c>
    </row>
    <row r="45" spans="1:15" ht="24" customHeight="1" x14ac:dyDescent="0.15">
      <c r="A45" s="64" t="s">
        <v>342</v>
      </c>
      <c r="B45" s="58">
        <f t="shared" ref="B45:O45" si="46">SUM(B42*103%)</f>
        <v>3.1007291666666672E-4</v>
      </c>
      <c r="C45" s="65">
        <f t="shared" si="46"/>
        <v>6.7271874999999992E-4</v>
      </c>
      <c r="D45" s="60">
        <f t="shared" si="46"/>
        <v>1.4602395833333334E-3</v>
      </c>
      <c r="E45" s="62">
        <f t="shared" si="46"/>
        <v>3.0597199074074081E-3</v>
      </c>
      <c r="F45" s="62">
        <f t="shared" ref="F45" si="47">SUM(F42*103%)</f>
        <v>6.2816886574074077E-3</v>
      </c>
      <c r="G45" s="60">
        <f t="shared" si="46"/>
        <v>1.2033714120370371E-2</v>
      </c>
      <c r="H45" s="62">
        <f t="shared" si="46"/>
        <v>7.480613425925927E-4</v>
      </c>
      <c r="I45" s="60">
        <f t="shared" si="46"/>
        <v>1.6122361111111112E-3</v>
      </c>
      <c r="J45" s="62">
        <f t="shared" si="46"/>
        <v>8.3544444444444443E-4</v>
      </c>
      <c r="K45" s="60">
        <f t="shared" si="46"/>
        <v>1.7917708333333336E-3</v>
      </c>
      <c r="L45" s="62">
        <f t="shared" si="46"/>
        <v>7.1813888888888893E-4</v>
      </c>
      <c r="M45" s="60">
        <f t="shared" si="46"/>
        <v>1.5919699074074074E-3</v>
      </c>
      <c r="N45" s="62">
        <f t="shared" si="46"/>
        <v>1.6333368055555554E-3</v>
      </c>
      <c r="O45" s="63">
        <f t="shared" si="46"/>
        <v>3.4444201388888892E-3</v>
      </c>
    </row>
    <row r="46" spans="1:15" ht="24" customHeight="1" x14ac:dyDescent="0.15">
      <c r="A46" s="64" t="s">
        <v>343</v>
      </c>
      <c r="B46" s="58">
        <f t="shared" ref="B46:O46" si="48">SUM(B42*104%)</f>
        <v>3.1308333333333334E-4</v>
      </c>
      <c r="C46" s="65">
        <f t="shared" si="48"/>
        <v>6.7924999999999995E-4</v>
      </c>
      <c r="D46" s="60">
        <f t="shared" si="48"/>
        <v>1.4744166666666666E-3</v>
      </c>
      <c r="E46" s="62">
        <f t="shared" si="48"/>
        <v>3.0894259259259265E-3</v>
      </c>
      <c r="F46" s="62">
        <f t="shared" ref="F46" si="49">SUM(F42*104%)</f>
        <v>6.3426759259259261E-3</v>
      </c>
      <c r="G46" s="60">
        <f t="shared" si="48"/>
        <v>1.2150546296296296E-2</v>
      </c>
      <c r="H46" s="62">
        <f t="shared" si="48"/>
        <v>7.5532407407407417E-4</v>
      </c>
      <c r="I46" s="60">
        <f t="shared" si="48"/>
        <v>1.627888888888889E-3</v>
      </c>
      <c r="J46" s="62">
        <f t="shared" si="48"/>
        <v>8.4355555555555551E-4</v>
      </c>
      <c r="K46" s="60">
        <f t="shared" si="48"/>
        <v>1.8091666666666668E-3</v>
      </c>
      <c r="L46" s="62">
        <f t="shared" si="48"/>
        <v>7.2511111111111116E-4</v>
      </c>
      <c r="M46" s="60">
        <f t="shared" si="48"/>
        <v>1.607425925925926E-3</v>
      </c>
      <c r="N46" s="62">
        <f t="shared" si="48"/>
        <v>1.6491944444444442E-3</v>
      </c>
      <c r="O46" s="63">
        <f t="shared" si="48"/>
        <v>3.4778611111111113E-3</v>
      </c>
    </row>
    <row r="47" spans="1:15" ht="24" customHeight="1" x14ac:dyDescent="0.15">
      <c r="A47" s="64" t="s">
        <v>344</v>
      </c>
      <c r="B47" s="58">
        <f t="shared" ref="B47:O47" si="50">SUM(B42*105%)</f>
        <v>3.1609375000000002E-4</v>
      </c>
      <c r="C47" s="65">
        <f t="shared" si="50"/>
        <v>6.8578124999999998E-4</v>
      </c>
      <c r="D47" s="60">
        <f t="shared" si="50"/>
        <v>1.4885937500000001E-3</v>
      </c>
      <c r="E47" s="62">
        <f t="shared" si="50"/>
        <v>3.1191319444444452E-3</v>
      </c>
      <c r="F47" s="62">
        <f t="shared" ref="F47" si="51">SUM(F42*105%)</f>
        <v>6.4036631944444445E-3</v>
      </c>
      <c r="G47" s="60">
        <f t="shared" si="50"/>
        <v>1.2267378472222222E-2</v>
      </c>
      <c r="H47" s="62">
        <f t="shared" si="50"/>
        <v>7.6258680555555563E-4</v>
      </c>
      <c r="I47" s="60">
        <f t="shared" si="50"/>
        <v>1.6435416666666668E-3</v>
      </c>
      <c r="J47" s="62">
        <f t="shared" si="50"/>
        <v>8.516666666666667E-4</v>
      </c>
      <c r="K47" s="60">
        <f t="shared" si="50"/>
        <v>1.8265625000000003E-3</v>
      </c>
      <c r="L47" s="62">
        <f t="shared" si="50"/>
        <v>7.3208333333333339E-4</v>
      </c>
      <c r="M47" s="60">
        <f t="shared" si="50"/>
        <v>1.6228819444444446E-3</v>
      </c>
      <c r="N47" s="62">
        <f t="shared" si="50"/>
        <v>1.6650520833333333E-3</v>
      </c>
      <c r="O47" s="63">
        <f t="shared" si="50"/>
        <v>3.5113020833333337E-3</v>
      </c>
    </row>
    <row r="48" spans="1:15" ht="24" customHeight="1" x14ac:dyDescent="0.15">
      <c r="A48" s="67" t="s">
        <v>345</v>
      </c>
      <c r="B48" s="58">
        <f t="shared" ref="B48:O48" si="52">SUM(B42*106%)</f>
        <v>3.191041666666667E-4</v>
      </c>
      <c r="C48" s="65">
        <f t="shared" si="52"/>
        <v>6.923125E-4</v>
      </c>
      <c r="D48" s="60">
        <f t="shared" si="52"/>
        <v>1.5027708333333334E-3</v>
      </c>
      <c r="E48" s="62">
        <f t="shared" si="52"/>
        <v>3.1488379629629635E-3</v>
      </c>
      <c r="F48" s="66">
        <f t="shared" ref="F48" si="53">SUM(F42*106%)</f>
        <v>6.4646504629629628E-3</v>
      </c>
      <c r="G48" s="60">
        <f t="shared" si="52"/>
        <v>1.2384210648148148E-2</v>
      </c>
      <c r="H48" s="62">
        <f t="shared" si="52"/>
        <v>7.698495370370371E-4</v>
      </c>
      <c r="I48" s="60">
        <f t="shared" si="52"/>
        <v>1.6591944444444447E-3</v>
      </c>
      <c r="J48" s="62">
        <f t="shared" si="52"/>
        <v>8.5977777777777778E-4</v>
      </c>
      <c r="K48" s="60">
        <f t="shared" si="52"/>
        <v>1.8439583333333335E-3</v>
      </c>
      <c r="L48" s="62">
        <f t="shared" si="52"/>
        <v>7.3905555555555562E-4</v>
      </c>
      <c r="M48" s="60">
        <f t="shared" si="52"/>
        <v>1.638337962962963E-3</v>
      </c>
      <c r="N48" s="62">
        <f t="shared" si="52"/>
        <v>1.6809097222222221E-3</v>
      </c>
      <c r="O48" s="63">
        <f t="shared" si="52"/>
        <v>3.5447430555555558E-3</v>
      </c>
    </row>
    <row r="49" spans="1:15" ht="24" customHeight="1" x14ac:dyDescent="0.15">
      <c r="A49" s="67" t="s">
        <v>348</v>
      </c>
      <c r="B49" s="138" t="s">
        <v>322</v>
      </c>
      <c r="C49" s="138"/>
      <c r="D49" s="138"/>
      <c r="E49" s="138"/>
      <c r="F49" s="138"/>
      <c r="G49" s="138"/>
      <c r="H49" s="138" t="s">
        <v>323</v>
      </c>
      <c r="I49" s="138"/>
      <c r="J49" s="138" t="s">
        <v>324</v>
      </c>
      <c r="K49" s="138"/>
      <c r="L49" s="138" t="s">
        <v>325</v>
      </c>
      <c r="M49" s="138"/>
      <c r="N49" s="138" t="s">
        <v>326</v>
      </c>
      <c r="O49" s="138"/>
    </row>
    <row r="50" spans="1:15" ht="24" customHeight="1" x14ac:dyDescent="0.15">
      <c r="A50" s="78" t="s">
        <v>168</v>
      </c>
      <c r="B50" s="78">
        <v>50</v>
      </c>
      <c r="C50" s="78">
        <v>100</v>
      </c>
      <c r="D50" s="78">
        <v>200</v>
      </c>
      <c r="E50" s="78">
        <v>400</v>
      </c>
      <c r="F50" s="78">
        <v>800</v>
      </c>
      <c r="G50" s="79">
        <v>1500</v>
      </c>
      <c r="H50" s="78">
        <v>100</v>
      </c>
      <c r="I50" s="78">
        <v>200</v>
      </c>
      <c r="J50" s="78">
        <v>100</v>
      </c>
      <c r="K50" s="78">
        <v>200</v>
      </c>
      <c r="L50" s="78">
        <v>100</v>
      </c>
      <c r="M50" s="78">
        <v>200</v>
      </c>
      <c r="N50" s="78">
        <v>200</v>
      </c>
      <c r="O50" s="78">
        <v>400</v>
      </c>
    </row>
    <row r="51" spans="1:15" ht="24" customHeight="1" x14ac:dyDescent="0.15">
      <c r="A51" s="53" t="s">
        <v>300</v>
      </c>
      <c r="B51" s="54">
        <v>3.0590277777777777E-4</v>
      </c>
      <c r="C51" s="54">
        <v>6.6724537037037034E-4</v>
      </c>
      <c r="D51" s="55">
        <v>1.4640046296296296E-3</v>
      </c>
      <c r="E51" s="55">
        <v>3.0674768518518516E-3</v>
      </c>
      <c r="F51" s="55">
        <v>6.2975694444444442E-3</v>
      </c>
      <c r="G51" s="57">
        <v>1.2064236111111111E-2</v>
      </c>
      <c r="H51" s="55">
        <v>7.3796296296296294E-4</v>
      </c>
      <c r="I51" s="55">
        <v>1.5903935185185185E-3</v>
      </c>
      <c r="J51" s="55">
        <v>8.2430555555555556E-4</v>
      </c>
      <c r="K51" s="55">
        <v>1.7768518518518519E-3</v>
      </c>
      <c r="L51" s="55">
        <v>7.0856481481481476E-4</v>
      </c>
      <c r="M51" s="55">
        <v>1.5619212962962961E-3</v>
      </c>
      <c r="N51" s="55">
        <v>1.611226851851852E-3</v>
      </c>
      <c r="O51" s="55">
        <v>3.3971064814814814E-3</v>
      </c>
    </row>
    <row r="52" spans="1:15" ht="24" customHeight="1" x14ac:dyDescent="0.15">
      <c r="A52" s="53" t="s">
        <v>340</v>
      </c>
      <c r="B52" s="58">
        <f t="shared" ref="B52:O52" si="54">SUM(B51*101%)</f>
        <v>3.0896180555555554E-4</v>
      </c>
      <c r="C52" s="59">
        <f t="shared" si="54"/>
        <v>6.7391782407407407E-4</v>
      </c>
      <c r="D52" s="60">
        <f t="shared" si="54"/>
        <v>1.4786446759259258E-3</v>
      </c>
      <c r="E52" s="61">
        <f t="shared" si="54"/>
        <v>3.09815162037037E-3</v>
      </c>
      <c r="F52" s="62">
        <f t="shared" si="54"/>
        <v>6.3605451388888887E-3</v>
      </c>
      <c r="G52" s="60">
        <f t="shared" si="54"/>
        <v>1.2184878472222221E-2</v>
      </c>
      <c r="H52" s="61">
        <f t="shared" si="54"/>
        <v>7.4534259259259258E-4</v>
      </c>
      <c r="I52" s="60">
        <f t="shared" si="54"/>
        <v>1.6062974537037037E-3</v>
      </c>
      <c r="J52" s="61">
        <f t="shared" si="54"/>
        <v>8.3254861111111116E-4</v>
      </c>
      <c r="K52" s="60">
        <f t="shared" si="54"/>
        <v>1.7946203703703705E-3</v>
      </c>
      <c r="L52" s="61">
        <f t="shared" si="54"/>
        <v>7.1565046296296296E-4</v>
      </c>
      <c r="M52" s="60">
        <f t="shared" si="54"/>
        <v>1.577540509259259E-3</v>
      </c>
      <c r="N52" s="62">
        <f t="shared" si="54"/>
        <v>1.6273391203703706E-3</v>
      </c>
      <c r="O52" s="63">
        <f t="shared" si="54"/>
        <v>3.4310775462962962E-3</v>
      </c>
    </row>
    <row r="53" spans="1:15" ht="24" customHeight="1" x14ac:dyDescent="0.15">
      <c r="A53" s="64" t="s">
        <v>341</v>
      </c>
      <c r="B53" s="58">
        <f t="shared" ref="B53:O53" si="55">SUM(B51*102%)</f>
        <v>3.1202083333333331E-4</v>
      </c>
      <c r="C53" s="65">
        <f t="shared" si="55"/>
        <v>6.8059027777777779E-4</v>
      </c>
      <c r="D53" s="60">
        <f t="shared" si="55"/>
        <v>1.4932847222222222E-3</v>
      </c>
      <c r="E53" s="62">
        <f t="shared" si="55"/>
        <v>3.1288263888888889E-3</v>
      </c>
      <c r="F53" s="62">
        <f t="shared" si="55"/>
        <v>6.4235208333333332E-3</v>
      </c>
      <c r="G53" s="60">
        <f t="shared" si="55"/>
        <v>1.2305520833333333E-2</v>
      </c>
      <c r="H53" s="62">
        <f t="shared" si="55"/>
        <v>7.5272222222222223E-4</v>
      </c>
      <c r="I53" s="60">
        <f t="shared" si="55"/>
        <v>1.622201388888889E-3</v>
      </c>
      <c r="J53" s="62">
        <f t="shared" si="55"/>
        <v>8.4079166666666666E-4</v>
      </c>
      <c r="K53" s="60">
        <f t="shared" si="55"/>
        <v>1.812388888888889E-3</v>
      </c>
      <c r="L53" s="62">
        <f t="shared" si="55"/>
        <v>7.2273611111111106E-4</v>
      </c>
      <c r="M53" s="60">
        <f t="shared" si="55"/>
        <v>1.5931597222222219E-3</v>
      </c>
      <c r="N53" s="62">
        <f t="shared" si="55"/>
        <v>1.643451388888889E-3</v>
      </c>
      <c r="O53" s="63">
        <f t="shared" si="55"/>
        <v>3.465048611111111E-3</v>
      </c>
    </row>
    <row r="54" spans="1:15" ht="24" customHeight="1" x14ac:dyDescent="0.15">
      <c r="A54" s="64" t="s">
        <v>342</v>
      </c>
      <c r="B54" s="58">
        <f t="shared" ref="B54:O54" si="56">SUM(B51*103%)</f>
        <v>3.1507986111111114E-4</v>
      </c>
      <c r="C54" s="65">
        <f t="shared" si="56"/>
        <v>6.8726273148148151E-4</v>
      </c>
      <c r="D54" s="60">
        <f t="shared" si="56"/>
        <v>1.5079247685185185E-3</v>
      </c>
      <c r="E54" s="62">
        <f t="shared" si="56"/>
        <v>3.1595011574074073E-3</v>
      </c>
      <c r="F54" s="62">
        <f t="shared" si="56"/>
        <v>6.4864965277777777E-3</v>
      </c>
      <c r="G54" s="60">
        <f t="shared" si="56"/>
        <v>1.2426163194444444E-2</v>
      </c>
      <c r="H54" s="62">
        <f t="shared" si="56"/>
        <v>7.6010185185185187E-4</v>
      </c>
      <c r="I54" s="60">
        <f t="shared" si="56"/>
        <v>1.6381053240740742E-3</v>
      </c>
      <c r="J54" s="62">
        <f t="shared" si="56"/>
        <v>8.4903472222222227E-4</v>
      </c>
      <c r="K54" s="60">
        <f t="shared" si="56"/>
        <v>1.8301574074074075E-3</v>
      </c>
      <c r="L54" s="62">
        <f t="shared" si="56"/>
        <v>7.2982175925925927E-4</v>
      </c>
      <c r="M54" s="60">
        <f t="shared" si="56"/>
        <v>1.6087789351851849E-3</v>
      </c>
      <c r="N54" s="62">
        <f t="shared" si="56"/>
        <v>1.6595636574074076E-3</v>
      </c>
      <c r="O54" s="63">
        <f t="shared" si="56"/>
        <v>3.4990196759259258E-3</v>
      </c>
    </row>
    <row r="55" spans="1:15" ht="24" customHeight="1" x14ac:dyDescent="0.15">
      <c r="A55" s="64" t="s">
        <v>343</v>
      </c>
      <c r="B55" s="58">
        <f t="shared" ref="B55:O55" si="57">SUM(B51*104%)</f>
        <v>3.1813888888888891E-4</v>
      </c>
      <c r="C55" s="65">
        <f t="shared" si="57"/>
        <v>6.9393518518518513E-4</v>
      </c>
      <c r="D55" s="60">
        <f t="shared" si="57"/>
        <v>1.5225648148148147E-3</v>
      </c>
      <c r="E55" s="62">
        <f t="shared" si="57"/>
        <v>3.1901759259259257E-3</v>
      </c>
      <c r="F55" s="62">
        <f t="shared" si="57"/>
        <v>6.5494722222222222E-3</v>
      </c>
      <c r="G55" s="60">
        <f t="shared" si="57"/>
        <v>1.2546805555555556E-2</v>
      </c>
      <c r="H55" s="62">
        <f t="shared" si="57"/>
        <v>7.6748148148148151E-4</v>
      </c>
      <c r="I55" s="60">
        <f t="shared" si="57"/>
        <v>1.6540092592592594E-3</v>
      </c>
      <c r="J55" s="62">
        <f t="shared" si="57"/>
        <v>8.5727777777777777E-4</v>
      </c>
      <c r="K55" s="60">
        <f t="shared" si="57"/>
        <v>1.847925925925926E-3</v>
      </c>
      <c r="L55" s="62">
        <f t="shared" si="57"/>
        <v>7.3690740740740737E-4</v>
      </c>
      <c r="M55" s="60">
        <f t="shared" si="57"/>
        <v>1.624398148148148E-3</v>
      </c>
      <c r="N55" s="62">
        <f t="shared" si="57"/>
        <v>1.6756759259259262E-3</v>
      </c>
      <c r="O55" s="63">
        <f t="shared" si="57"/>
        <v>3.5329907407407406E-3</v>
      </c>
    </row>
    <row r="56" spans="1:15" ht="24" customHeight="1" x14ac:dyDescent="0.15">
      <c r="A56" s="64" t="s">
        <v>344</v>
      </c>
      <c r="B56" s="58">
        <f t="shared" ref="B56:O56" si="58">SUM(B51*105%)</f>
        <v>3.2119791666666668E-4</v>
      </c>
      <c r="C56" s="62">
        <f t="shared" si="58"/>
        <v>7.0060763888888885E-4</v>
      </c>
      <c r="D56" s="60">
        <f t="shared" si="58"/>
        <v>1.5372048611111112E-3</v>
      </c>
      <c r="E56" s="62">
        <f t="shared" si="58"/>
        <v>3.2208506944444442E-3</v>
      </c>
      <c r="F56" s="62">
        <f t="shared" si="58"/>
        <v>6.6124479166666666E-3</v>
      </c>
      <c r="G56" s="60">
        <f t="shared" si="58"/>
        <v>1.2667447916666666E-2</v>
      </c>
      <c r="H56" s="62">
        <f t="shared" si="58"/>
        <v>7.7486111111111115E-4</v>
      </c>
      <c r="I56" s="60">
        <f t="shared" si="58"/>
        <v>1.6699131944444446E-3</v>
      </c>
      <c r="J56" s="62">
        <f t="shared" si="58"/>
        <v>8.6552083333333338E-4</v>
      </c>
      <c r="K56" s="60">
        <f t="shared" si="58"/>
        <v>1.8656944444444446E-3</v>
      </c>
      <c r="L56" s="62">
        <f t="shared" si="58"/>
        <v>7.4399305555555557E-4</v>
      </c>
      <c r="M56" s="60">
        <f t="shared" si="58"/>
        <v>1.640017361111111E-3</v>
      </c>
      <c r="N56" s="62">
        <f t="shared" si="58"/>
        <v>1.6917881944444445E-3</v>
      </c>
      <c r="O56" s="63">
        <f t="shared" si="58"/>
        <v>3.5669618055555554E-3</v>
      </c>
    </row>
    <row r="57" spans="1:15" ht="24" customHeight="1" x14ac:dyDescent="0.15">
      <c r="A57" s="67" t="s">
        <v>345</v>
      </c>
      <c r="B57" s="68">
        <f t="shared" ref="B57:O57" si="59">SUM(B51*106%)</f>
        <v>3.2425694444444445E-4</v>
      </c>
      <c r="C57" s="66">
        <f t="shared" si="59"/>
        <v>7.0728009259259257E-4</v>
      </c>
      <c r="D57" s="70">
        <f t="shared" si="59"/>
        <v>1.5518449074074074E-3</v>
      </c>
      <c r="E57" s="66">
        <f t="shared" si="59"/>
        <v>3.251525462962963E-3</v>
      </c>
      <c r="F57" s="66">
        <f t="shared" si="59"/>
        <v>6.6754236111111111E-3</v>
      </c>
      <c r="G57" s="66">
        <f t="shared" si="59"/>
        <v>1.2788090277777778E-2</v>
      </c>
      <c r="H57" s="66">
        <f t="shared" si="59"/>
        <v>7.8224074074074079E-4</v>
      </c>
      <c r="I57" s="70">
        <f t="shared" si="59"/>
        <v>1.6858171296296298E-3</v>
      </c>
      <c r="J57" s="66">
        <f t="shared" si="59"/>
        <v>8.7376388888888898E-4</v>
      </c>
      <c r="K57" s="70">
        <f t="shared" si="59"/>
        <v>1.8834629629629631E-3</v>
      </c>
      <c r="L57" s="66">
        <f t="shared" si="59"/>
        <v>7.5107870370370367E-4</v>
      </c>
      <c r="M57" s="70">
        <f t="shared" si="59"/>
        <v>1.6556365740740739E-3</v>
      </c>
      <c r="N57" s="66">
        <f t="shared" si="59"/>
        <v>1.7079004629629631E-3</v>
      </c>
      <c r="O57" s="71">
        <f t="shared" si="59"/>
        <v>3.6009328703703707E-3</v>
      </c>
    </row>
    <row r="58" spans="1:15" ht="15" x14ac:dyDescent="0.15">
      <c r="A58" s="77"/>
      <c r="B58" s="58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</row>
  </sheetData>
  <customSheetViews>
    <customSheetView guid="{2777D9D1-A817-4C04-AF1E-CE0A37931060}">
      <pane ySplit="2" topLeftCell="A3" activePane="bottomLeft" state="frozen"/>
      <selection pane="bottomLeft" activeCell="K41" sqref="K41"/>
      <pageMargins left="0.7" right="0.7" top="0.75" bottom="0.75" header="0.3" footer="0.3"/>
    </customSheetView>
  </customSheetViews>
  <mergeCells count="32">
    <mergeCell ref="A1:O1"/>
    <mergeCell ref="B2:G2"/>
    <mergeCell ref="H2:I2"/>
    <mergeCell ref="J2:K2"/>
    <mergeCell ref="L2:M2"/>
    <mergeCell ref="N2:O2"/>
    <mergeCell ref="B11:G11"/>
    <mergeCell ref="H11:I11"/>
    <mergeCell ref="J11:K11"/>
    <mergeCell ref="L11:M11"/>
    <mergeCell ref="N11:O11"/>
    <mergeCell ref="B20:G20"/>
    <mergeCell ref="H20:I20"/>
    <mergeCell ref="J20:K20"/>
    <mergeCell ref="L20:M20"/>
    <mergeCell ref="N20:O20"/>
    <mergeCell ref="A30:O30"/>
    <mergeCell ref="B31:G31"/>
    <mergeCell ref="H31:I31"/>
    <mergeCell ref="J31:K31"/>
    <mergeCell ref="L31:M31"/>
    <mergeCell ref="N31:O31"/>
    <mergeCell ref="B40:G40"/>
    <mergeCell ref="H40:I40"/>
    <mergeCell ref="J40:K40"/>
    <mergeCell ref="L40:M40"/>
    <mergeCell ref="N40:O40"/>
    <mergeCell ref="B49:G49"/>
    <mergeCell ref="H49:I49"/>
    <mergeCell ref="J49:K49"/>
    <mergeCell ref="L49:M49"/>
    <mergeCell ref="N49:O49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参考資料</vt:lpstr>
      <vt:lpstr>入力シート</vt:lpstr>
      <vt:lpstr>出力シート</vt:lpstr>
      <vt:lpstr>％一覧</vt:lpstr>
      <vt:lpstr>参考資料!Print_Area</vt:lpstr>
      <vt:lpstr>入力シート!Print_Area</vt:lpstr>
      <vt:lpstr>自由形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2017-06-20T07:10:06Z</cp:lastPrinted>
  <dcterms:created xsi:type="dcterms:W3CDTF">2012-12-04T03:32:12Z</dcterms:created>
  <dcterms:modified xsi:type="dcterms:W3CDTF">2026-04-09T06:16:23Z</dcterms:modified>
</cp:coreProperties>
</file>